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4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4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4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4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rvfile\documenticondivisi\per Tavelli\da Raffaella\ospiti valutazioni 2024\"/>
    </mc:Choice>
  </mc:AlternateContent>
  <bookViews>
    <workbookView xWindow="0" yWindow="0" windowWidth="28800" windowHeight="12435" activeTab="1"/>
  </bookViews>
  <sheets>
    <sheet name="2024" sheetId="2" r:id="rId1"/>
    <sheet name="riepilogo 2024" sheetId="1" r:id="rId2"/>
  </sheets>
  <calcPr calcId="152511"/>
</workbook>
</file>

<file path=xl/calcChain.xml><?xml version="1.0" encoding="utf-8"?>
<calcChain xmlns="http://schemas.openxmlformats.org/spreadsheetml/2006/main">
  <c r="C252" i="1" l="1"/>
  <c r="C251" i="1"/>
  <c r="J234" i="1" l="1"/>
  <c r="J233" i="1"/>
  <c r="J211" i="1"/>
  <c r="J210" i="1"/>
  <c r="J191" i="1"/>
  <c r="J190" i="1"/>
  <c r="J173" i="1"/>
  <c r="J172" i="1"/>
  <c r="J151" i="1"/>
  <c r="J150" i="1"/>
  <c r="J144" i="1"/>
  <c r="J143" i="1"/>
  <c r="J136" i="1"/>
  <c r="J135" i="1"/>
  <c r="J130" i="1"/>
  <c r="J129" i="1"/>
  <c r="J124" i="1"/>
  <c r="J123" i="1"/>
  <c r="J112" i="1"/>
  <c r="J111" i="1"/>
  <c r="J98" i="1"/>
  <c r="J97" i="1"/>
  <c r="J86" i="1"/>
  <c r="J85" i="1"/>
  <c r="J77" i="1"/>
  <c r="J78" i="1"/>
  <c r="J71" i="1"/>
  <c r="J70" i="1"/>
  <c r="J62" i="1"/>
  <c r="J61" i="1"/>
  <c r="J54" i="1"/>
  <c r="J53" i="1"/>
  <c r="J46" i="1"/>
  <c r="J45" i="1"/>
  <c r="J39" i="1"/>
  <c r="J38" i="1"/>
  <c r="J31" i="1"/>
  <c r="J30" i="1"/>
  <c r="J22" i="1"/>
  <c r="J21" i="1"/>
  <c r="J14" i="1"/>
  <c r="J13" i="1"/>
  <c r="J5" i="1"/>
  <c r="J4" i="1"/>
  <c r="E172" i="1" l="1"/>
  <c r="AM149" i="2" l="1"/>
  <c r="C228" i="1" s="1"/>
  <c r="AM144" i="2" l="1"/>
  <c r="C213" i="1" s="1"/>
  <c r="AM134" i="2"/>
  <c r="C174" i="1" s="1"/>
  <c r="E174" i="1" s="1"/>
  <c r="AM130" i="2"/>
  <c r="C150" i="1" s="1"/>
  <c r="AM148" i="2"/>
  <c r="C227" i="1" s="1"/>
  <c r="AM140" i="2"/>
  <c r="C209" i="1" s="1"/>
  <c r="AM138" i="2"/>
  <c r="C191" i="1" s="1"/>
  <c r="AM137" i="2"/>
  <c r="C190" i="1" s="1"/>
  <c r="AM150" i="2"/>
  <c r="C229" i="1" s="1"/>
  <c r="AM142" i="2"/>
  <c r="C211" i="1" s="1"/>
  <c r="AM136" i="2"/>
  <c r="C189" i="1" s="1"/>
  <c r="AM133" i="2"/>
  <c r="C173" i="1" s="1"/>
  <c r="AM128" i="2"/>
  <c r="C149" i="1" s="1"/>
  <c r="AM127" i="2"/>
  <c r="C148" i="1" s="1"/>
  <c r="C216" i="1" l="1"/>
  <c r="E209" i="1" s="1"/>
  <c r="C230" i="1"/>
  <c r="C151" i="1"/>
  <c r="C192" i="1"/>
  <c r="E189" i="1" s="1"/>
  <c r="C175" i="1"/>
  <c r="E173" i="1" s="1"/>
  <c r="AM120" i="2"/>
  <c r="C138" i="1" s="1"/>
  <c r="AM119" i="2"/>
  <c r="C137" i="1" s="1"/>
  <c r="AM118" i="2"/>
  <c r="C136" i="1" s="1"/>
  <c r="AM117" i="2"/>
  <c r="C135" i="1" s="1"/>
  <c r="AM116" i="2"/>
  <c r="C134" i="1" s="1"/>
  <c r="AM113" i="2"/>
  <c r="C130" i="1" s="1"/>
  <c r="AM112" i="2"/>
  <c r="C129" i="1" s="1"/>
  <c r="E211" i="1" l="1"/>
  <c r="E229" i="1"/>
  <c r="E228" i="1"/>
  <c r="E227" i="1"/>
  <c r="E213" i="1"/>
  <c r="E190" i="1"/>
  <c r="E150" i="1"/>
  <c r="E149" i="1"/>
  <c r="E148" i="1"/>
  <c r="C131" i="1"/>
  <c r="C139" i="1"/>
  <c r="E136" i="1" s="1"/>
  <c r="A1" i="1"/>
  <c r="AM125" i="2"/>
  <c r="C144" i="1" s="1"/>
  <c r="AM124" i="2"/>
  <c r="C143" i="1" s="1"/>
  <c r="AM123" i="2"/>
  <c r="C142" i="1" s="1"/>
  <c r="AM109" i="2"/>
  <c r="C125" i="1" s="1"/>
  <c r="AM108" i="2"/>
  <c r="AM107" i="2"/>
  <c r="C123" i="1" s="1"/>
  <c r="AM106" i="2"/>
  <c r="C122" i="1" s="1"/>
  <c r="AM105" i="2"/>
  <c r="C121" i="1" s="1"/>
  <c r="AM102" i="2"/>
  <c r="C117" i="1" s="1"/>
  <c r="AM101" i="2"/>
  <c r="C116" i="1" s="1"/>
  <c r="AM98" i="2"/>
  <c r="C112" i="1" s="1"/>
  <c r="AM97" i="2"/>
  <c r="C111" i="1" s="1"/>
  <c r="AM96" i="2"/>
  <c r="C110" i="1" s="1"/>
  <c r="AM95" i="2"/>
  <c r="C109" i="1" s="1"/>
  <c r="AM94" i="2"/>
  <c r="C108" i="1" s="1"/>
  <c r="AM91" i="2"/>
  <c r="C104" i="1" s="1"/>
  <c r="AM90" i="2"/>
  <c r="C103" i="1" s="1"/>
  <c r="AM87" i="2"/>
  <c r="AM86" i="2"/>
  <c r="C98" i="1" s="1"/>
  <c r="AM85" i="2"/>
  <c r="C97" i="1" s="1"/>
  <c r="AM84" i="2"/>
  <c r="AM83" i="2"/>
  <c r="C95" i="1" s="1"/>
  <c r="AM80" i="2"/>
  <c r="C91" i="1" s="1"/>
  <c r="AM79" i="2"/>
  <c r="C90" i="1" s="1"/>
  <c r="AM78" i="2"/>
  <c r="C89" i="1" s="1"/>
  <c r="AM75" i="2"/>
  <c r="C85" i="1" s="1"/>
  <c r="AM74" i="2"/>
  <c r="C84" i="1" s="1"/>
  <c r="AM71" i="2"/>
  <c r="C80" i="1" s="1"/>
  <c r="AM70" i="2"/>
  <c r="C79" i="1" s="1"/>
  <c r="AM69" i="2"/>
  <c r="C78" i="1" s="1"/>
  <c r="AM68" i="2"/>
  <c r="C77" i="1" s="1"/>
  <c r="AM67" i="2"/>
  <c r="C76" i="1" s="1"/>
  <c r="AM64" i="2"/>
  <c r="C72" i="1" s="1"/>
  <c r="AM63" i="2"/>
  <c r="C71" i="1" s="1"/>
  <c r="AM62" i="2"/>
  <c r="C70" i="1" s="1"/>
  <c r="AM61" i="2"/>
  <c r="C69" i="1" s="1"/>
  <c r="AM60" i="2"/>
  <c r="C68" i="1" s="1"/>
  <c r="AM57" i="2"/>
  <c r="C64" i="1" s="1"/>
  <c r="AM56" i="2"/>
  <c r="C63" i="1" s="1"/>
  <c r="AM55" i="2"/>
  <c r="C62" i="1" s="1"/>
  <c r="AM54" i="2"/>
  <c r="C61" i="1" s="1"/>
  <c r="AM53" i="2"/>
  <c r="C60" i="1" s="1"/>
  <c r="AM50" i="2"/>
  <c r="C56" i="1" s="1"/>
  <c r="AM49" i="2"/>
  <c r="C55" i="1" s="1"/>
  <c r="AM48" i="2"/>
  <c r="C54" i="1" s="1"/>
  <c r="AM47" i="2"/>
  <c r="C53" i="1" s="1"/>
  <c r="AM46" i="2"/>
  <c r="C52" i="1" s="1"/>
  <c r="AM43" i="2"/>
  <c r="AM42" i="2"/>
  <c r="C47" i="1" s="1"/>
  <c r="AM41" i="2"/>
  <c r="C46" i="1" s="1"/>
  <c r="AM40" i="2"/>
  <c r="C45" i="1" s="1"/>
  <c r="AM39" i="2"/>
  <c r="C44" i="1" s="1"/>
  <c r="AM36" i="2"/>
  <c r="AM35" i="2"/>
  <c r="C39" i="1" s="1"/>
  <c r="AM34" i="2"/>
  <c r="C38" i="1" s="1"/>
  <c r="AM33" i="2"/>
  <c r="C37" i="1" s="1"/>
  <c r="AM32" i="2"/>
  <c r="C36" i="1" s="1"/>
  <c r="AM29" i="2"/>
  <c r="AM28" i="2"/>
  <c r="C31" i="1" s="1"/>
  <c r="AM27" i="2"/>
  <c r="C30" i="1" s="1"/>
  <c r="AM26" i="2"/>
  <c r="C29" i="1" s="1"/>
  <c r="AM25" i="2"/>
  <c r="C28" i="1" s="1"/>
  <c r="AM22" i="2"/>
  <c r="C24" i="1" s="1"/>
  <c r="AM21" i="2"/>
  <c r="C23" i="1" s="1"/>
  <c r="AM20" i="2"/>
  <c r="C22" i="1" s="1"/>
  <c r="AM19" i="2"/>
  <c r="C21" i="1" s="1"/>
  <c r="AM18" i="2"/>
  <c r="C20" i="1" s="1"/>
  <c r="AM15" i="2"/>
  <c r="C16" i="1" s="1"/>
  <c r="AM14" i="2"/>
  <c r="C15" i="1" s="1"/>
  <c r="AM13" i="2"/>
  <c r="C14" i="1" s="1"/>
  <c r="AM12" i="2"/>
  <c r="C13" i="1" s="1"/>
  <c r="AM11" i="2"/>
  <c r="C12" i="1" s="1"/>
  <c r="AM8" i="2"/>
  <c r="C8" i="1" s="1"/>
  <c r="AM7" i="2"/>
  <c r="C7" i="1" s="1"/>
  <c r="AM6" i="2"/>
  <c r="C6" i="1" s="1"/>
  <c r="AM5" i="2"/>
  <c r="C5" i="1" s="1"/>
  <c r="AM4" i="2"/>
  <c r="C4" i="1" s="1"/>
  <c r="E129" i="1" l="1"/>
  <c r="E191" i="1"/>
  <c r="E130" i="1"/>
  <c r="E137" i="1"/>
  <c r="E138" i="1"/>
  <c r="E135" i="1"/>
  <c r="E134" i="1"/>
  <c r="C48" i="1"/>
  <c r="C49" i="1" s="1"/>
  <c r="E48" i="1" s="1"/>
  <c r="C99" i="1"/>
  <c r="C32" i="1"/>
  <c r="C33" i="1" s="1"/>
  <c r="E32" i="1" s="1"/>
  <c r="C124" i="1"/>
  <c r="C126" i="1" s="1"/>
  <c r="E125" i="1" s="1"/>
  <c r="C40" i="1"/>
  <c r="C41" i="1" s="1"/>
  <c r="E40" i="1" s="1"/>
  <c r="C96" i="1"/>
  <c r="C145" i="1"/>
  <c r="E144" i="1" s="1"/>
  <c r="C105" i="1"/>
  <c r="E104" i="1" s="1"/>
  <c r="C118" i="1"/>
  <c r="E117" i="1" s="1"/>
  <c r="C86" i="1"/>
  <c r="E85" i="1" s="1"/>
  <c r="C92" i="1"/>
  <c r="E91" i="1" s="1"/>
  <c r="C113" i="1"/>
  <c r="E112" i="1" s="1"/>
  <c r="C81" i="1"/>
  <c r="E80" i="1" s="1"/>
  <c r="C73" i="1"/>
  <c r="E72" i="1" s="1"/>
  <c r="C65" i="1"/>
  <c r="E64" i="1" s="1"/>
  <c r="C57" i="1"/>
  <c r="E56" i="1" s="1"/>
  <c r="C25" i="1"/>
  <c r="E24" i="1" s="1"/>
  <c r="C17" i="1"/>
  <c r="E16" i="1" s="1"/>
  <c r="C9" i="1"/>
  <c r="E7" i="1" s="1"/>
  <c r="E124" i="1" l="1"/>
  <c r="E121" i="1"/>
  <c r="C100" i="1"/>
  <c r="E99" i="1" s="1"/>
  <c r="E69" i="1"/>
  <c r="E71" i="1"/>
  <c r="E12" i="1"/>
  <c r="E89" i="1"/>
  <c r="E77" i="1"/>
  <c r="E76" i="1"/>
  <c r="E84" i="1"/>
  <c r="E52" i="1"/>
  <c r="E39" i="1"/>
  <c r="E22" i="1"/>
  <c r="E14" i="1"/>
  <c r="E8" i="1"/>
  <c r="E6" i="1"/>
  <c r="E116" i="1"/>
  <c r="E108" i="1"/>
  <c r="E44" i="1"/>
  <c r="E62" i="1"/>
  <c r="E61" i="1"/>
  <c r="E47" i="1"/>
  <c r="E37" i="1"/>
  <c r="E142" i="1"/>
  <c r="E78" i="1"/>
  <c r="E60" i="1"/>
  <c r="E46" i="1"/>
  <c r="E30" i="1"/>
  <c r="E70" i="1"/>
  <c r="E45" i="1"/>
  <c r="E36" i="1"/>
  <c r="E31" i="1"/>
  <c r="E143" i="1"/>
  <c r="E122" i="1"/>
  <c r="E123" i="1"/>
  <c r="E110" i="1"/>
  <c r="E109" i="1"/>
  <c r="E111" i="1"/>
  <c r="E103" i="1"/>
  <c r="E90" i="1"/>
  <c r="E79" i="1"/>
  <c r="E68" i="1"/>
  <c r="E63" i="1"/>
  <c r="E54" i="1"/>
  <c r="E55" i="1"/>
  <c r="E53" i="1"/>
  <c r="E38" i="1"/>
  <c r="E28" i="1"/>
  <c r="E29" i="1"/>
  <c r="E21" i="1"/>
  <c r="E20" i="1"/>
  <c r="E23" i="1"/>
  <c r="E13" i="1"/>
  <c r="E15" i="1"/>
  <c r="E4" i="1"/>
  <c r="E5" i="1"/>
  <c r="E95" i="1" l="1"/>
  <c r="E97" i="1"/>
  <c r="E98" i="1"/>
  <c r="E96" i="1"/>
</calcChain>
</file>

<file path=xl/sharedStrings.xml><?xml version="1.0" encoding="utf-8"?>
<sst xmlns="http://schemas.openxmlformats.org/spreadsheetml/2006/main" count="317" uniqueCount="72">
  <si>
    <t>pessima</t>
  </si>
  <si>
    <t>per lo più insoddisfacente</t>
  </si>
  <si>
    <t>media</t>
  </si>
  <si>
    <t>per lo più soddisfacente</t>
  </si>
  <si>
    <t>ottima</t>
  </si>
  <si>
    <t>no</t>
  </si>
  <si>
    <t>non so</t>
  </si>
  <si>
    <t>si</t>
  </si>
  <si>
    <t>Tot</t>
  </si>
  <si>
    <t>15) Qual’e la sua impressione sulle attività ricreative organizzate dalla Comunità?</t>
  </si>
  <si>
    <t>16) Negli ultimi 12 mesi Lei è stato inserito in attività lavorative o formative interne alla Comunità?</t>
  </si>
  <si>
    <t>17) (in caso di risposta 16 “SI”) Qual’e la sua impressione sulle attività lavorative o formative svolte?</t>
  </si>
  <si>
    <t>18) Negli ultimi 12 mesi Lei è stato inserito in attività lavorative o formative esterne alla Comunità?</t>
  </si>
  <si>
    <t>19) (in caso di risposta 16 “SI”) Qual’e la sua impressione sulle attività lavorative o formative esterne svolte?</t>
  </si>
  <si>
    <t>20) Si sente informato sui suoi diritti ?</t>
  </si>
  <si>
    <t>1) Qual’e la sua impressione complessiva sull’efficacia del servizio nell’aiutarla ad affrontare i  suoi problemi?</t>
  </si>
  <si>
    <t>3) Qual’e la sua impressione complessiva sulla capacità degli operatori di ascoltare e comprendere i suoi bisogni?</t>
  </si>
  <si>
    <t>6) Qual’e la sua impressione sulla capacità degli operatori di collaborare con altri servizi o figure professionali?</t>
  </si>
  <si>
    <t>7) Qual’e la sua impressione sul servizio svolto in suo favore dalla Comunità?</t>
  </si>
  <si>
    <t>8) Qual’e la sua impressione sulla sistemazione abitativa e sul vitto?</t>
  </si>
  <si>
    <t>9) Qual’e la sua impressione sulla conoscenza da parte degli operatori della sua reale situazione?</t>
  </si>
  <si>
    <t>12) (in caso di risposta 11  “NO”) Avrebbe desiderato ricevere tale aiuto?</t>
  </si>
  <si>
    <t>13) (in caso di risposta 11 “SI”) Qual’e la sua impressione sull’aiuto ricevuto per imparare o migliorare le sue capacità?</t>
  </si>
  <si>
    <t>2) Qual’e la sua impressione complessiva sulla Qualità degli spazi comuni della Comunità?</t>
  </si>
  <si>
    <t>4) Qual’e la sua impressione complessiva sul comportamento e le modalità relazionali degli operatori e sul modo con cui si relazionano con Lei?</t>
  </si>
  <si>
    <t>5) Qual’e la sua impressione complessiva sulla capacità di risposta degli Operatori alle emergenze?</t>
  </si>
  <si>
    <t>10) Qual’e la sua impressione sulle informazioni ricevute riguardo al suo programma terapeutico ed educativo?</t>
  </si>
  <si>
    <t>11) Nell’ultimo anno ritiene di essere stato aiutato dagli operatori della Comunità ad imparare e/o migliorare capacità utili per la sua vita sociale e lavorativa?</t>
  </si>
  <si>
    <t>14) Nell’ultimo anno ha partecipato ad attività organizzate dalla Comunità quali sport, cultura, escursioni, teatro, cinema, musica?</t>
  </si>
  <si>
    <t xml:space="preserve"> </t>
  </si>
  <si>
    <t>21)</t>
  </si>
  <si>
    <t>si sente informato sulle sue condizioni di salute e sulle terapie seguite?</t>
  </si>
  <si>
    <t xml:space="preserve">in modo sufficiente , </t>
  </si>
  <si>
    <t>ma non soddisfacente</t>
  </si>
  <si>
    <t xml:space="preserve">in modo soddisfacente, </t>
  </si>
  <si>
    <t xml:space="preserve">22) le risposte dei medici le risultano chiare </t>
  </si>
  <si>
    <t>sempre</t>
  </si>
  <si>
    <t>non sempre</t>
  </si>
  <si>
    <t>23)</t>
  </si>
  <si>
    <t>le risposte degli infermieri le risultano chiare?</t>
  </si>
  <si>
    <t>24) trova che le risposte che le forniscono i  medici e gli infermieri sono uguali ?</t>
  </si>
  <si>
    <t>diverse da medici e inferm.</t>
  </si>
  <si>
    <t>a volte ricevo risposte</t>
  </si>
  <si>
    <t>diverse  da medici e inferm.</t>
  </si>
  <si>
    <t>molto spesso ricevorisposte</t>
  </si>
  <si>
    <t>le risposte dei medici sono</t>
  </si>
  <si>
    <t>degli infermieri</t>
  </si>
  <si>
    <t>25)</t>
  </si>
  <si>
    <t>nei colloqui con gli operatori sente tutelata la Sua Riservatezza?</t>
  </si>
  <si>
    <t xml:space="preserve">quasi mai </t>
  </si>
  <si>
    <t xml:space="preserve">sem concordi con quelle </t>
  </si>
  <si>
    <t>6) Qual’e la sua impressione sulla capacità degli operatori di collaborare con altri servizi o figure professionali?(serd, comune, uepe, trib. Ec</t>
  </si>
  <si>
    <t>in modo sufficiente , ma no sodd.</t>
  </si>
  <si>
    <t>22)</t>
  </si>
  <si>
    <t>le risposte dei medici le risulatano chiare ?</t>
  </si>
  <si>
    <t xml:space="preserve">non sempre </t>
  </si>
  <si>
    <t xml:space="preserve">23) le risposte degli infermieri le risultano chiare ? </t>
  </si>
  <si>
    <t xml:space="preserve">NO </t>
  </si>
  <si>
    <t>NON SEMPRE</t>
  </si>
  <si>
    <t xml:space="preserve">SEMPRE </t>
  </si>
  <si>
    <t>trova che le risposte che le forniscono i Medici e gli infermieri sono uguali?</t>
  </si>
  <si>
    <t>24)</t>
  </si>
  <si>
    <t>a)</t>
  </si>
  <si>
    <t>b)</t>
  </si>
  <si>
    <t>c</t>
  </si>
  <si>
    <t>Sede: Ameglia    Anno: 2024</t>
  </si>
  <si>
    <t xml:space="preserve">negativi </t>
  </si>
  <si>
    <t xml:space="preserve">poitivi </t>
  </si>
  <si>
    <t xml:space="preserve">positivi </t>
  </si>
  <si>
    <t>negativi</t>
  </si>
  <si>
    <t>positivi</t>
  </si>
  <si>
    <r>
      <rPr>
        <b/>
        <sz val="10"/>
        <rFont val="Arial"/>
        <family val="2"/>
      </rPr>
      <t>TOTALI</t>
    </r>
    <r>
      <rPr>
        <sz val="10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</si>
</sst>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left" vertical="top" wrapText="1"/>
    </xf>
    <xf numFmtId="10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/>
    <xf numFmtId="0" fontId="0" fillId="3" borderId="0" xfId="0" applyFill="1"/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1" fillId="3" borderId="0" xfId="0" applyFont="1" applyFill="1"/>
    <xf numFmtId="0" fontId="5" fillId="0" borderId="0" xfId="0" applyFont="1"/>
    <xf numFmtId="0" fontId="5" fillId="3" borderId="0" xfId="0" applyFont="1" applyFill="1"/>
    <xf numFmtId="0" fontId="0" fillId="0" borderId="2" xfId="0" applyBorder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2024'!$B$4:$B$8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2024'!$E$4:$E$8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0.27272727272727271</c:v>
                </c:pt>
                <c:pt idx="3">
                  <c:v>0.54545454545454541</c:v>
                </c:pt>
                <c:pt idx="4">
                  <c:v>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98-4DE9-8A5A-8801B5D2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5191168"/>
        <c:axId val="335867080"/>
      </c:barChart>
      <c:catAx>
        <c:axId val="3351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5867080"/>
        <c:crosses val="autoZero"/>
        <c:auto val="1"/>
        <c:lblAlgn val="ctr"/>
        <c:lblOffset val="100"/>
        <c:noMultiLvlLbl val="0"/>
      </c:catAx>
      <c:valAx>
        <c:axId val="33586708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5191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2024'!$B$76:$B$80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2024'!$E$76:$E$80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0.27272727272727271</c:v>
                </c:pt>
                <c:pt idx="3">
                  <c:v>0.36363636363636365</c:v>
                </c:pt>
                <c:pt idx="4">
                  <c:v>0.36363636363636365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3A-4F88-978C-B1A1DCA2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83432"/>
        <c:axId val="336285784"/>
      </c:barChart>
      <c:catAx>
        <c:axId val="336283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6285784"/>
        <c:crosses val="autoZero"/>
        <c:auto val="1"/>
        <c:lblAlgn val="ctr"/>
        <c:lblOffset val="100"/>
        <c:noMultiLvlLbl val="0"/>
      </c:catAx>
      <c:valAx>
        <c:axId val="33628578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834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solidFill>
            <a:srgbClr val="0070C0"/>
          </a:solidFill>
        </a:defRPr>
      </a:pPr>
      <a:endParaRPr lang="it-I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2024'!$B$84:$B$85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2024'!$E$84:$E$85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BC-452E-A63C-A904A625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288136"/>
        <c:axId val="164068232"/>
      </c:barChart>
      <c:catAx>
        <c:axId val="336288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4068232"/>
        <c:crosses val="autoZero"/>
        <c:auto val="1"/>
        <c:lblAlgn val="ctr"/>
        <c:lblOffset val="100"/>
        <c:noMultiLvlLbl val="0"/>
      </c:catAx>
      <c:valAx>
        <c:axId val="16406823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6288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2024'!$B$89:$B$91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2024'!$E$89:$E$91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B6-4FE8-9222-5587839F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795104"/>
        <c:axId val="359797848"/>
      </c:barChart>
      <c:catAx>
        <c:axId val="359795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9797848"/>
        <c:crosses val="autoZero"/>
        <c:auto val="1"/>
        <c:lblAlgn val="ctr"/>
        <c:lblOffset val="100"/>
        <c:noMultiLvlLbl val="0"/>
      </c:catAx>
      <c:valAx>
        <c:axId val="359797848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59795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2024'!$B$95:$B$99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2024'!$E$95:$E$99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0.44444444444444442</c:v>
                </c:pt>
                <c:pt idx="4">
                  <c:v>0.22222222222222221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BC-4914-9EA1-B5FBDF7C9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95496"/>
        <c:axId val="359794712"/>
      </c:barChart>
      <c:catAx>
        <c:axId val="35979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59794712"/>
        <c:crosses val="autoZero"/>
        <c:auto val="1"/>
        <c:lblAlgn val="ctr"/>
        <c:lblOffset val="100"/>
        <c:noMultiLvlLbl val="0"/>
      </c:catAx>
      <c:valAx>
        <c:axId val="35979471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59795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2024'!$B$103:$B$104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2024'!$E$103:$E$104</c:f>
              <c:numCache>
                <c:formatCode>0.00%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40-432B-83AE-A1D1F542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796280"/>
        <c:axId val="359798240"/>
      </c:barChart>
      <c:catAx>
        <c:axId val="359796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9798240"/>
        <c:crosses val="autoZero"/>
        <c:auto val="1"/>
        <c:lblAlgn val="ctr"/>
        <c:lblOffset val="100"/>
        <c:noMultiLvlLbl val="0"/>
      </c:catAx>
      <c:valAx>
        <c:axId val="359798240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59796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2024'!$B$108:$B$112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2024'!$E$108:$E$112</c:f>
              <c:numCache>
                <c:formatCode>0.00%</c:formatCode>
                <c:ptCount val="5"/>
                <c:pt idx="0">
                  <c:v>0</c:v>
                </c:pt>
                <c:pt idx="1">
                  <c:v>0.4</c:v>
                </c:pt>
                <c:pt idx="2">
                  <c:v>0.4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8F-4020-91C5-B08235EB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97064"/>
        <c:axId val="359793536"/>
      </c:barChart>
      <c:catAx>
        <c:axId val="359797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59793536"/>
        <c:crosses val="autoZero"/>
        <c:auto val="1"/>
        <c:lblAlgn val="ctr"/>
        <c:lblOffset val="100"/>
        <c:noMultiLvlLbl val="0"/>
      </c:catAx>
      <c:valAx>
        <c:axId val="35979353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59797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2024'!$B$121:$B$125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2024'!$E$121:$E$125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6-4536-A438-5F8F0723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98632"/>
        <c:axId val="359799024"/>
      </c:barChart>
      <c:catAx>
        <c:axId val="359798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59799024"/>
        <c:crosses val="autoZero"/>
        <c:auto val="1"/>
        <c:lblAlgn val="ctr"/>
        <c:lblOffset val="100"/>
        <c:noMultiLvlLbl val="0"/>
      </c:catAx>
      <c:valAx>
        <c:axId val="35979902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59798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2024'!$B$116:$B$117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2024'!$E$116:$E$117</c:f>
              <c:numCache>
                <c:formatCode>0.00%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E7-4140-A363-265A5A85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800200"/>
        <c:axId val="359792752"/>
      </c:barChart>
      <c:catAx>
        <c:axId val="359800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9792752"/>
        <c:crosses val="autoZero"/>
        <c:auto val="1"/>
        <c:lblAlgn val="ctr"/>
        <c:lblOffset val="100"/>
        <c:noMultiLvlLbl val="0"/>
      </c:catAx>
      <c:valAx>
        <c:axId val="35979275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59800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2193206065069"/>
          <c:y val="8.7591240875912413E-2"/>
          <c:w val="0.82731899519754271"/>
          <c:h val="0.785888077858880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2024'!$B$142:$B$144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2024'!$E$142:$E$144</c:f>
              <c:numCache>
                <c:formatCode>0.00%</c:formatCode>
                <c:ptCount val="3"/>
                <c:pt idx="0">
                  <c:v>0</c:v>
                </c:pt>
                <c:pt idx="1">
                  <c:v>0.6</c:v>
                </c:pt>
                <c:pt idx="2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8-4510-8CC3-24439A3C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793144"/>
        <c:axId val="359793928"/>
      </c:barChart>
      <c:catAx>
        <c:axId val="359793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9793928"/>
        <c:crosses val="autoZero"/>
        <c:auto val="1"/>
        <c:lblAlgn val="ctr"/>
        <c:lblOffset val="100"/>
        <c:noMultiLvlLbl val="0"/>
      </c:catAx>
      <c:valAx>
        <c:axId val="359793928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59793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2024'!$B$134:$B$138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2024'!$E$134:$E$138</c:f>
              <c:numCache>
                <c:formatCode>0.00%</c:formatCode>
                <c:ptCount val="5"/>
                <c:pt idx="0">
                  <c:v>0.16666666666666666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55-4A6C-8BC6-67122FCBB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891216"/>
        <c:axId val="336888472"/>
      </c:barChart>
      <c:catAx>
        <c:axId val="33689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888472"/>
        <c:crosses val="autoZero"/>
        <c:auto val="1"/>
        <c:lblAlgn val="ctr"/>
        <c:lblOffset val="100"/>
        <c:noMultiLvlLbl val="0"/>
      </c:catAx>
      <c:valAx>
        <c:axId val="33688847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891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2024'!$B$12:$B$16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2024'!$E$12:$E$16</c:f>
              <c:numCache>
                <c:formatCode>0.00%</c:formatCode>
                <c:ptCount val="5"/>
                <c:pt idx="0">
                  <c:v>9.0909090909090912E-2</c:v>
                </c:pt>
                <c:pt idx="1">
                  <c:v>0.18181818181818182</c:v>
                </c:pt>
                <c:pt idx="2">
                  <c:v>0.18181818181818182</c:v>
                </c:pt>
                <c:pt idx="3">
                  <c:v>0.45454545454545453</c:v>
                </c:pt>
                <c:pt idx="4">
                  <c:v>9.0909090909090912E-2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E4-4988-BBC1-7FD8920D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070472"/>
        <c:axId val="336234352"/>
      </c:barChart>
      <c:catAx>
        <c:axId val="3107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34352"/>
        <c:crosses val="autoZero"/>
        <c:auto val="1"/>
        <c:lblAlgn val="ctr"/>
        <c:lblOffset val="100"/>
        <c:noMultiLvlLbl val="0"/>
      </c:catAx>
      <c:valAx>
        <c:axId val="33623435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1070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2024'!$B$129:$B$130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2024'!$E$129:$E$130</c:f>
              <c:numCache>
                <c:formatCode>0.00%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2-4ABC-A247-3952B2A2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894744"/>
        <c:axId val="336889256"/>
      </c:barChart>
      <c:catAx>
        <c:axId val="336894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6889256"/>
        <c:crosses val="autoZero"/>
        <c:auto val="1"/>
        <c:lblAlgn val="ctr"/>
        <c:lblOffset val="100"/>
        <c:noMultiLvlLbl val="0"/>
      </c:catAx>
      <c:valAx>
        <c:axId val="336889256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6894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701-486B-AFD3-BB51A08C9C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701-486B-AFD3-BB51A08C9C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701-486B-AFD3-BB51A08C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2024'!$C$227:$C$229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701-486B-AFD3-BB51A08C9CE7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8701-486B-AFD3-BB51A08C9C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8701-486B-AFD3-BB51A08C9C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8701-486B-AFD3-BB51A08C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2024'!$D$227:$D$229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8701-486B-AFD3-BB51A08C9CE7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701-486B-AFD3-BB51A08C9C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8701-486B-AFD3-BB51A08C9C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8701-486B-AFD3-BB51A08C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2024'!$E$227:$E$229</c:f>
              <c:numCache>
                <c:formatCode>General</c:formatCode>
                <c:ptCount val="3"/>
                <c:pt idx="0">
                  <c:v>0.66666666666666663</c:v>
                </c:pt>
                <c:pt idx="1">
                  <c:v>0.22222222222222221</c:v>
                </c:pt>
                <c:pt idx="2">
                  <c:v>0.1111111111111111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8701-486B-AFD3-BB51A08C9CE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4F-448C-BFF0-DB8D7F6AF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4F-448C-BFF0-DB8D7F6AF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C4F-448C-BFF0-DB8D7F6AF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C4F-448C-BFF0-DB8D7F6AF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C4F-448C-BFF0-DB8D7F6AFE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4F-448C-BFF0-DB8D7F6AFE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4F-448C-BFF0-DB8D7F6AF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2024'!$C$209:$C$215</c:f>
              <c:numCache>
                <c:formatCode>General</c:formatCode>
                <c:ptCount val="7"/>
                <c:pt idx="0">
                  <c:v>3</c:v>
                </c:pt>
                <c:pt idx="2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C4F-448C-BFF0-DB8D7F6AFE8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CC4F-448C-BFF0-DB8D7F6AF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CC4F-448C-BFF0-DB8D7F6AF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CC4F-448C-BFF0-DB8D7F6AF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CC4F-448C-BFF0-DB8D7F6AF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CC4F-448C-BFF0-DB8D7F6AFE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CC4F-448C-BFF0-DB8D7F6AFE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CC4F-448C-BFF0-DB8D7F6AF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2024'!$D$209:$D$215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CC4F-448C-BFF0-DB8D7F6AFE8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CC4F-448C-BFF0-DB8D7F6AF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CC4F-448C-BFF0-DB8D7F6AF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CC4F-448C-BFF0-DB8D7F6AF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CC4F-448C-BFF0-DB8D7F6AF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CC4F-448C-BFF0-DB8D7F6AFE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CC4F-448C-BFF0-DB8D7F6AFE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CC4F-448C-BFF0-DB8D7F6AF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2024'!$E$209:$E$215</c:f>
              <c:numCache>
                <c:formatCode>General</c:formatCode>
                <c:ptCount val="7"/>
                <c:pt idx="0">
                  <c:v>0.3</c:v>
                </c:pt>
                <c:pt idx="2">
                  <c:v>0.4</c:v>
                </c:pt>
                <c:pt idx="4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CC4F-448C-BFF0-DB8D7F6AFE8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4930008748906055E-3"/>
          <c:y val="0.14351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6D-4300-A081-7EABC87C7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16D-4300-A081-7EABC87C7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16D-4300-A081-7EABC87C7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2024'!$C$189:$C$191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16D-4300-A081-7EABC87C7BD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16D-4300-A081-7EABC87C7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16D-4300-A081-7EABC87C7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916D-4300-A081-7EABC87C7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2024'!$D$189:$D$191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16D-4300-A081-7EABC87C7BD1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6D-4300-A081-7EABC87C7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6D-4300-A081-7EABC87C7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6D-4300-A081-7EABC87C7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2024'!$E$189:$E$191</c:f>
              <c:numCache>
                <c:formatCode>General</c:formatCode>
                <c:ptCount val="3"/>
                <c:pt idx="0">
                  <c:v>0</c:v>
                </c:pt>
                <c:pt idx="1">
                  <c:v>0.3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916D-4300-A081-7EABC87C7BD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1D8-422D-9138-59C11583C4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1D8-422D-9138-59C11583C4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1D8-422D-9138-59C11583C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2024'!$C$172:$C$174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1D8-422D-9138-59C11583C48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A1D8-422D-9138-59C11583C4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1D8-422D-9138-59C11583C4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A1D8-422D-9138-59C11583C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2024'!$D$172:$D$174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D8-422D-9138-59C11583C480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1D8-422D-9138-59C11583C4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1D8-422D-9138-59C11583C4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1D8-422D-9138-59C11583C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2024'!$E$172:$E$174</c:f>
              <c:numCache>
                <c:formatCode>General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A1D8-422D-9138-59C11583C4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8FE-418A-8CEC-AB06CE45FD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8FE-418A-8CEC-AB06CE45FD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8FE-418A-8CEC-AB06CE45FD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2024'!$C$148:$C$150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8FE-418A-8CEC-AB06CE45FD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68FE-418A-8CEC-AB06CE45FD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68FE-418A-8CEC-AB06CE45FD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8FE-418A-8CEC-AB06CE45FD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2024'!$D$148:$D$150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8FE-418A-8CEC-AB06CE45FD0A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8FE-418A-8CEC-AB06CE45FD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8FE-418A-8CEC-AB06CE45FD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8FE-418A-8CEC-AB06CE45FD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2024'!$E$148:$E$150</c:f>
              <c:numCache>
                <c:formatCode>0.00</c:formatCode>
                <c:ptCount val="3"/>
                <c:pt idx="0">
                  <c:v>0.1</c:v>
                </c:pt>
                <c:pt idx="1">
                  <c:v>0.2</c:v>
                </c:pt>
                <c:pt idx="2" formatCode="General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68FE-418A-8CEC-AB06CE45FD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3.0156605424321959E-2"/>
                  <c:y val="3.02832458442694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8641732283464577E-2"/>
                  <c:y val="-0.51482319918343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2024'!$B$251:$B$252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2024'!$C$251:$C$252</c:f>
              <c:numCache>
                <c:formatCode>General</c:formatCode>
                <c:ptCount val="2"/>
                <c:pt idx="0">
                  <c:v>35</c:v>
                </c:pt>
                <c:pt idx="1">
                  <c:v>152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2024'!$I$4:$I$5</c:f>
              <c:strCache>
                <c:ptCount val="2"/>
                <c:pt idx="0">
                  <c:v>negativi </c:v>
                </c:pt>
                <c:pt idx="1">
                  <c:v>poitivi </c:v>
                </c:pt>
              </c:strCache>
            </c:strRef>
          </c:cat>
          <c:val>
            <c:numRef>
              <c:f>'riepilogo 2024'!$J$4:$J$5</c:f>
              <c:numCache>
                <c:formatCode>General</c:formatCode>
                <c:ptCount val="2"/>
                <c:pt idx="0">
                  <c:v>0</c:v>
                </c:pt>
                <c:pt idx="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explosion val="3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4.4058945756780404E-2"/>
                  <c:y val="2.47112860892388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565944881889764E-2"/>
                  <c:y val="-0.1368857538641003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2024'!$I$13:$I$14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2024'!$J$13:$J$14</c:f>
              <c:numCache>
                <c:formatCode>General</c:formatCode>
                <c:ptCount val="2"/>
                <c:pt idx="0">
                  <c:v>3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6506851420439662"/>
          <c:w val="0.81388888888888888"/>
          <c:h val="0.51846707936962866"/>
        </c:manualLayout>
      </c:layout>
      <c:pie3DChart>
        <c:varyColors val="1"/>
        <c:ser>
          <c:idx val="0"/>
          <c:order val="0"/>
          <c:explosion val="4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explosion val="71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2024'!$I$21:$I$22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2024'!$J$21:$J$22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2024'!$B$20:$B$24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2024'!$E$20:$E$24</c:f>
              <c:numCache>
                <c:formatCode>0.00%</c:formatCode>
                <c:ptCount val="5"/>
                <c:pt idx="0">
                  <c:v>9.0909090909090912E-2</c:v>
                </c:pt>
                <c:pt idx="1">
                  <c:v>0</c:v>
                </c:pt>
                <c:pt idx="2">
                  <c:v>0.18181818181818182</c:v>
                </c:pt>
                <c:pt idx="3">
                  <c:v>0.36363636363636365</c:v>
                </c:pt>
                <c:pt idx="4">
                  <c:v>0.36363636363636365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0-4BAA-AFF1-E863FBA69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72464"/>
        <c:axId val="336281048"/>
      </c:barChart>
      <c:catAx>
        <c:axId val="33627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81048"/>
        <c:crosses val="autoZero"/>
        <c:auto val="1"/>
        <c:lblAlgn val="ctr"/>
        <c:lblOffset val="100"/>
        <c:noMultiLvlLbl val="0"/>
      </c:catAx>
      <c:valAx>
        <c:axId val="33628104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72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58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2024'!$I$30:$I$31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2024'!$J$30:$J$31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0.11944444444444445"/>
                  <c:y val="-1.9184647448114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166666666666669"/>
                  <c:y val="-3.836929489622930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2024'!$I$38:$I$39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2024'!$J$38:$J$39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0.11944444444444445"/>
                  <c:y val="-1.9184647448114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166666666666669"/>
                  <c:y val="-3.836929489622930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2024'!$I$38:$I$39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2024'!$J$38:$J$39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0.11944444444444445"/>
                  <c:y val="-1.9184647448114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166666666666669"/>
                  <c:y val="-3.836929489622930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2024'!$I$38:$I$39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2024'!$J$38:$J$39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0.11944444444444445"/>
                  <c:y val="-1.9184647448114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166666666666669"/>
                  <c:y val="-3.836929489622930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2024'!$I$38:$I$39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2024'!$J$38:$J$39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2024'!$I$61:$I$62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2024'!$J$61:$J$62</c:f>
              <c:numCache>
                <c:formatCode>General</c:formatCode>
                <c:ptCount val="2"/>
                <c:pt idx="0">
                  <c:v>0</c:v>
                </c:pt>
                <c:pt idx="1">
                  <c:v>11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>
        <c:manualLayout>
          <c:xMode val="edge"/>
          <c:yMode val="edge"/>
          <c:x val="0.3124930008748906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2024'!$I$61:$I$62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2024'!$J$61:$J$62</c:f>
              <c:numCache>
                <c:formatCode>General</c:formatCode>
                <c:ptCount val="2"/>
                <c:pt idx="0">
                  <c:v>0</c:v>
                </c:pt>
                <c:pt idx="1">
                  <c:v>11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2024'!$I$61:$I$62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2024'!$J$61:$J$62</c:f>
              <c:numCache>
                <c:formatCode>General</c:formatCode>
                <c:ptCount val="2"/>
                <c:pt idx="0">
                  <c:v>0</c:v>
                </c:pt>
                <c:pt idx="1">
                  <c:v>11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2024'!$I$97:$I$98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2024'!$J$97:$J$98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9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('riepilogo 2024'!$I$104:$I$105,'riepilogo 2024'!$I$111:$I$112)</c:f>
              <c:strCache>
                <c:ptCount val="4"/>
                <c:pt idx="2">
                  <c:v>negativi</c:v>
                </c:pt>
                <c:pt idx="3">
                  <c:v>positivi </c:v>
                </c:pt>
              </c:strCache>
            </c:strRef>
          </c:cat>
          <c:val>
            <c:numRef>
              <c:f>('riepilogo 2024'!$J$104:$J$105,'riepilogo 2024'!$J$111:$J$112)</c:f>
              <c:numCache>
                <c:formatCode>General</c:formatCode>
                <c:ptCount val="4"/>
                <c:pt idx="2">
                  <c:v>4</c:v>
                </c:pt>
                <c:pt idx="3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2024'!$B$28:$B$32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2024'!$E$28:$E$32</c:f>
              <c:numCache>
                <c:formatCode>0.00%</c:formatCode>
                <c:ptCount val="5"/>
                <c:pt idx="0">
                  <c:v>9.0909090909090912E-2</c:v>
                </c:pt>
                <c:pt idx="1">
                  <c:v>0</c:v>
                </c:pt>
                <c:pt idx="2">
                  <c:v>0.18181818181818182</c:v>
                </c:pt>
                <c:pt idx="3">
                  <c:v>0.54545454545454541</c:v>
                </c:pt>
                <c:pt idx="4">
                  <c:v>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BB-4D34-8CB6-36A69EBC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98288"/>
        <c:axId val="336328272"/>
      </c:barChart>
      <c:catAx>
        <c:axId val="33629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328272"/>
        <c:crosses val="autoZero"/>
        <c:auto val="1"/>
        <c:lblAlgn val="ctr"/>
        <c:lblOffset val="100"/>
        <c:noMultiLvlLbl val="0"/>
      </c:catAx>
      <c:valAx>
        <c:axId val="33632827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98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0.29340179352580925"/>
                  <c:y val="-0.15453664445790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2024'!$I$123:$I$124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2024'!$J$123:$J$124</c:f>
              <c:numCache>
                <c:formatCode>General</c:formatCode>
                <c:ptCount val="2"/>
                <c:pt idx="0">
                  <c:v>0</c:v>
                </c:pt>
                <c:pt idx="1">
                  <c:v>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2024'!$I$190:$I$191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2024'!$J$190:$J$191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2024'!$I$190:$I$191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2024'!$J$190:$J$191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5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4.1011154855643044E-2"/>
                  <c:y val="-3.40871974336541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9294728783902027E-2"/>
                  <c:y val="3.35382035578885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2024'!$I$233:$I$234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2024'!$J$233:$J$234</c:f>
              <c:numCache>
                <c:formatCode>General</c:formatCode>
                <c:ptCount val="2"/>
                <c:pt idx="0">
                  <c:v>3</c:v>
                </c:pt>
                <c:pt idx="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4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2024'!$I$135:$I$136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2024'!$J$135:$J$136</c:f>
              <c:numCache>
                <c:formatCode>General</c:formatCode>
                <c:ptCount val="2"/>
                <c:pt idx="0">
                  <c:v>1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2654024954166011"/>
          <c:w val="0.93888888888888888"/>
          <c:h val="0.5728210606942498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-0.20972320647419074"/>
                  <c:y val="-0.158367096599279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2024'!$I$143:$I$144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2024'!$J$143:$J$144</c:f>
              <c:numCache>
                <c:formatCode>General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2024'!$I$150:$I$151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2024'!$J$150:$J$151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2024'!$I$172:$I$173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2024'!$J$172:$J$173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2024'!$B$36:$B$40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2024'!$E$36:$E$40</c:f>
              <c:numCache>
                <c:formatCode>0.00%</c:formatCode>
                <c:ptCount val="5"/>
                <c:pt idx="0">
                  <c:v>0</c:v>
                </c:pt>
                <c:pt idx="1">
                  <c:v>9.0909090909090912E-2</c:v>
                </c:pt>
                <c:pt idx="2">
                  <c:v>0.45454545454545453</c:v>
                </c:pt>
                <c:pt idx="3">
                  <c:v>0.27272727272727271</c:v>
                </c:pt>
                <c:pt idx="4">
                  <c:v>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B6-44A9-A965-0918AA5B1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88528"/>
        <c:axId val="336284216"/>
      </c:barChart>
      <c:catAx>
        <c:axId val="33628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84216"/>
        <c:crosses val="autoZero"/>
        <c:auto val="1"/>
        <c:lblAlgn val="ctr"/>
        <c:lblOffset val="100"/>
        <c:noMultiLvlLbl val="0"/>
      </c:catAx>
      <c:valAx>
        <c:axId val="33628421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88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2024'!$B$44:$B$48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2024'!$E$44:$E$48</c:f>
              <c:numCache>
                <c:formatCode>0.00%</c:formatCode>
                <c:ptCount val="5"/>
                <c:pt idx="0">
                  <c:v>9.0909090909090912E-2</c:v>
                </c:pt>
                <c:pt idx="1">
                  <c:v>0</c:v>
                </c:pt>
                <c:pt idx="2">
                  <c:v>0.36363636363636365</c:v>
                </c:pt>
                <c:pt idx="3">
                  <c:v>0.27272727272727271</c:v>
                </c:pt>
                <c:pt idx="4">
                  <c:v>0.27272727272727271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2E-422E-A64A-CB7373B41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87352"/>
        <c:axId val="336287744"/>
      </c:barChart>
      <c:catAx>
        <c:axId val="336287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87744"/>
        <c:crosses val="autoZero"/>
        <c:auto val="1"/>
        <c:lblAlgn val="ctr"/>
        <c:lblOffset val="100"/>
        <c:noMultiLvlLbl val="0"/>
      </c:catAx>
      <c:valAx>
        <c:axId val="33628774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87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2024'!$B$52:$B$56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2024'!$E$52:$E$56</c:f>
              <c:numCache>
                <c:formatCode>0.00%</c:formatCode>
                <c:ptCount val="5"/>
                <c:pt idx="0">
                  <c:v>9.0909090909090912E-2</c:v>
                </c:pt>
                <c:pt idx="1">
                  <c:v>0</c:v>
                </c:pt>
                <c:pt idx="2">
                  <c:v>0.36363636363636365</c:v>
                </c:pt>
                <c:pt idx="3">
                  <c:v>0.45454545454545453</c:v>
                </c:pt>
                <c:pt idx="4">
                  <c:v>9.0909090909090912E-2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9E-4818-AB76-43D5E35B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84608"/>
        <c:axId val="336281472"/>
      </c:barChart>
      <c:catAx>
        <c:axId val="33628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81472"/>
        <c:crosses val="autoZero"/>
        <c:auto val="1"/>
        <c:lblAlgn val="ctr"/>
        <c:lblOffset val="100"/>
        <c:noMultiLvlLbl val="0"/>
      </c:catAx>
      <c:valAx>
        <c:axId val="33628147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84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2024'!$B$60:$B$64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2024'!$E$60:$E$64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0.36363636363636365</c:v>
                </c:pt>
                <c:pt idx="3">
                  <c:v>0.36363636363636365</c:v>
                </c:pt>
                <c:pt idx="4">
                  <c:v>0.27272727272727271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BD-410C-B9EB-3D581D89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88920"/>
        <c:axId val="336285392"/>
      </c:barChart>
      <c:catAx>
        <c:axId val="336288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85392"/>
        <c:crosses val="autoZero"/>
        <c:auto val="1"/>
        <c:lblAlgn val="ctr"/>
        <c:lblOffset val="100"/>
        <c:noMultiLvlLbl val="0"/>
      </c:catAx>
      <c:valAx>
        <c:axId val="33628539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88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2024'!$B$68:$B$72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2024'!$E$68:$E$72</c:f>
              <c:numCache>
                <c:formatCode>0.00%</c:formatCode>
                <c:ptCount val="5"/>
                <c:pt idx="0">
                  <c:v>0</c:v>
                </c:pt>
                <c:pt idx="1">
                  <c:v>9.0909090909090912E-2</c:v>
                </c:pt>
                <c:pt idx="2">
                  <c:v>0.18181818181818182</c:v>
                </c:pt>
                <c:pt idx="3">
                  <c:v>0.45454545454545453</c:v>
                </c:pt>
                <c:pt idx="4">
                  <c:v>0.27272727272727271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67-44BB-8C10-484687BE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6283824"/>
        <c:axId val="336285000"/>
      </c:barChart>
      <c:catAx>
        <c:axId val="33628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6285000"/>
        <c:crosses val="autoZero"/>
        <c:auto val="1"/>
        <c:lblAlgn val="ctr"/>
        <c:lblOffset val="100"/>
        <c:noMultiLvlLbl val="0"/>
      </c:catAx>
      <c:valAx>
        <c:axId val="33628500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6283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190500</xdr:rowOff>
    </xdr:from>
    <xdr:to>
      <xdr:col>5</xdr:col>
      <xdr:colOff>3533775</xdr:colOff>
      <xdr:row>9</xdr:row>
      <xdr:rowOff>609600</xdr:rowOff>
    </xdr:to>
    <xdr:graphicFrame macro="">
      <xdr:nvGraphicFramePr>
        <xdr:cNvPr id="1078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104775</xdr:colOff>
      <xdr:row>10</xdr:row>
      <xdr:rowOff>219075</xdr:rowOff>
    </xdr:from>
    <xdr:to>
      <xdr:col>5</xdr:col>
      <xdr:colOff>3476625</xdr:colOff>
      <xdr:row>17</xdr:row>
      <xdr:rowOff>647700</xdr:rowOff>
    </xdr:to>
    <xdr:graphicFrame macro="">
      <xdr:nvGraphicFramePr>
        <xdr:cNvPr id="1079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95250</xdr:colOff>
      <xdr:row>18</xdr:row>
      <xdr:rowOff>180975</xdr:rowOff>
    </xdr:from>
    <xdr:to>
      <xdr:col>5</xdr:col>
      <xdr:colOff>3533775</xdr:colOff>
      <xdr:row>25</xdr:row>
      <xdr:rowOff>657225</xdr:rowOff>
    </xdr:to>
    <xdr:graphicFrame macro="">
      <xdr:nvGraphicFramePr>
        <xdr:cNvPr id="1080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38100</xdr:rowOff>
    </xdr:from>
    <xdr:to>
      <xdr:col>5</xdr:col>
      <xdr:colOff>3562350</xdr:colOff>
      <xdr:row>33</xdr:row>
      <xdr:rowOff>828675</xdr:rowOff>
    </xdr:to>
    <xdr:graphicFrame macro="">
      <xdr:nvGraphicFramePr>
        <xdr:cNvPr id="1081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114300</xdr:colOff>
      <xdr:row>34</xdr:row>
      <xdr:rowOff>200025</xdr:rowOff>
    </xdr:from>
    <xdr:to>
      <xdr:col>5</xdr:col>
      <xdr:colOff>3495675</xdr:colOff>
      <xdr:row>41</xdr:row>
      <xdr:rowOff>628650</xdr:rowOff>
    </xdr:to>
    <xdr:graphicFrame macro="">
      <xdr:nvGraphicFramePr>
        <xdr:cNvPr id="1082" name="Gra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42</xdr:row>
      <xdr:rowOff>238125</xdr:rowOff>
    </xdr:from>
    <xdr:to>
      <xdr:col>5</xdr:col>
      <xdr:colOff>3543300</xdr:colOff>
      <xdr:row>49</xdr:row>
      <xdr:rowOff>666750</xdr:rowOff>
    </xdr:to>
    <xdr:graphicFrame macro="">
      <xdr:nvGraphicFramePr>
        <xdr:cNvPr id="1083" name="Gra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50</xdr:row>
      <xdr:rowOff>209550</xdr:rowOff>
    </xdr:from>
    <xdr:to>
      <xdr:col>5</xdr:col>
      <xdr:colOff>3524250</xdr:colOff>
      <xdr:row>57</xdr:row>
      <xdr:rowOff>638175</xdr:rowOff>
    </xdr:to>
    <xdr:graphicFrame macro="">
      <xdr:nvGraphicFramePr>
        <xdr:cNvPr id="1084" name="Gra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</xdr:colOff>
      <xdr:row>58</xdr:row>
      <xdr:rowOff>257175</xdr:rowOff>
    </xdr:from>
    <xdr:to>
      <xdr:col>5</xdr:col>
      <xdr:colOff>3533775</xdr:colOff>
      <xdr:row>65</xdr:row>
      <xdr:rowOff>685800</xdr:rowOff>
    </xdr:to>
    <xdr:graphicFrame macro="">
      <xdr:nvGraphicFramePr>
        <xdr:cNvPr id="1085" name="Gra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9525</xdr:colOff>
      <xdr:row>66</xdr:row>
      <xdr:rowOff>228600</xdr:rowOff>
    </xdr:from>
    <xdr:to>
      <xdr:col>5</xdr:col>
      <xdr:colOff>3533775</xdr:colOff>
      <xdr:row>73</xdr:row>
      <xdr:rowOff>657225</xdr:rowOff>
    </xdr:to>
    <xdr:graphicFrame macro="">
      <xdr:nvGraphicFramePr>
        <xdr:cNvPr id="1086" name="Gra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28575</xdr:colOff>
      <xdr:row>74</xdr:row>
      <xdr:rowOff>209550</xdr:rowOff>
    </xdr:from>
    <xdr:to>
      <xdr:col>5</xdr:col>
      <xdr:colOff>3552825</xdr:colOff>
      <xdr:row>81</xdr:row>
      <xdr:rowOff>638175</xdr:rowOff>
    </xdr:to>
    <xdr:graphicFrame macro="">
      <xdr:nvGraphicFramePr>
        <xdr:cNvPr id="1087" name="Gra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83</xdr:row>
      <xdr:rowOff>0</xdr:rowOff>
    </xdr:from>
    <xdr:to>
      <xdr:col>5</xdr:col>
      <xdr:colOff>3514725</xdr:colOff>
      <xdr:row>86</xdr:row>
      <xdr:rowOff>561975</xdr:rowOff>
    </xdr:to>
    <xdr:graphicFrame macro="">
      <xdr:nvGraphicFramePr>
        <xdr:cNvPr id="1088" name="Gra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28575</xdr:colOff>
      <xdr:row>88</xdr:row>
      <xdr:rowOff>0</xdr:rowOff>
    </xdr:from>
    <xdr:to>
      <xdr:col>5</xdr:col>
      <xdr:colOff>3514725</xdr:colOff>
      <xdr:row>92</xdr:row>
      <xdr:rowOff>657225</xdr:rowOff>
    </xdr:to>
    <xdr:graphicFrame macro="">
      <xdr:nvGraphicFramePr>
        <xdr:cNvPr id="1089" name="Gra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93</xdr:row>
      <xdr:rowOff>247650</xdr:rowOff>
    </xdr:from>
    <xdr:to>
      <xdr:col>5</xdr:col>
      <xdr:colOff>3524250</xdr:colOff>
      <xdr:row>100</xdr:row>
      <xdr:rowOff>676275</xdr:rowOff>
    </xdr:to>
    <xdr:graphicFrame macro="">
      <xdr:nvGraphicFramePr>
        <xdr:cNvPr id="1090" name="Gra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28575</xdr:colOff>
      <xdr:row>101</xdr:row>
      <xdr:rowOff>209550</xdr:rowOff>
    </xdr:from>
    <xdr:to>
      <xdr:col>5</xdr:col>
      <xdr:colOff>3524250</xdr:colOff>
      <xdr:row>105</xdr:row>
      <xdr:rowOff>457200</xdr:rowOff>
    </xdr:to>
    <xdr:graphicFrame macro="">
      <xdr:nvGraphicFramePr>
        <xdr:cNvPr id="1091" name="Gra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28575</xdr:colOff>
      <xdr:row>106</xdr:row>
      <xdr:rowOff>247650</xdr:rowOff>
    </xdr:from>
    <xdr:to>
      <xdr:col>5</xdr:col>
      <xdr:colOff>3552825</xdr:colOff>
      <xdr:row>113</xdr:row>
      <xdr:rowOff>676275</xdr:rowOff>
    </xdr:to>
    <xdr:graphicFrame macro="">
      <xdr:nvGraphicFramePr>
        <xdr:cNvPr id="1092" name="Gra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9525</xdr:colOff>
      <xdr:row>119</xdr:row>
      <xdr:rowOff>209550</xdr:rowOff>
    </xdr:from>
    <xdr:to>
      <xdr:col>5</xdr:col>
      <xdr:colOff>3533775</xdr:colOff>
      <xdr:row>126</xdr:row>
      <xdr:rowOff>638175</xdr:rowOff>
    </xdr:to>
    <xdr:graphicFrame macro="">
      <xdr:nvGraphicFramePr>
        <xdr:cNvPr id="1093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57150</xdr:colOff>
      <xdr:row>114</xdr:row>
      <xdr:rowOff>266700</xdr:rowOff>
    </xdr:from>
    <xdr:to>
      <xdr:col>5</xdr:col>
      <xdr:colOff>3552825</xdr:colOff>
      <xdr:row>118</xdr:row>
      <xdr:rowOff>514350</xdr:rowOff>
    </xdr:to>
    <xdr:graphicFrame macro="">
      <xdr:nvGraphicFramePr>
        <xdr:cNvPr id="1094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323850</xdr:colOff>
      <xdr:row>140</xdr:row>
      <xdr:rowOff>171450</xdr:rowOff>
    </xdr:from>
    <xdr:to>
      <xdr:col>7</xdr:col>
      <xdr:colOff>47625</xdr:colOff>
      <xdr:row>145</xdr:row>
      <xdr:rowOff>514350</xdr:rowOff>
    </xdr:to>
    <xdr:graphicFrame macro="">
      <xdr:nvGraphicFramePr>
        <xdr:cNvPr id="1095" name="Gra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495300</xdr:colOff>
      <xdr:row>132</xdr:row>
      <xdr:rowOff>238125</xdr:rowOff>
    </xdr:from>
    <xdr:to>
      <xdr:col>7</xdr:col>
      <xdr:colOff>257175</xdr:colOff>
      <xdr:row>139</xdr:row>
      <xdr:rowOff>666750</xdr:rowOff>
    </xdr:to>
    <xdr:graphicFrame macro="">
      <xdr:nvGraphicFramePr>
        <xdr:cNvPr id="20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57150</xdr:colOff>
      <xdr:row>127</xdr:row>
      <xdr:rowOff>266700</xdr:rowOff>
    </xdr:from>
    <xdr:to>
      <xdr:col>5</xdr:col>
      <xdr:colOff>3552825</xdr:colOff>
      <xdr:row>131</xdr:row>
      <xdr:rowOff>514350</xdr:rowOff>
    </xdr:to>
    <xdr:graphicFrame macro="">
      <xdr:nvGraphicFramePr>
        <xdr:cNvPr id="21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76200</xdr:colOff>
      <xdr:row>229</xdr:row>
      <xdr:rowOff>109537</xdr:rowOff>
    </xdr:from>
    <xdr:to>
      <xdr:col>6</xdr:col>
      <xdr:colOff>219075</xdr:colOff>
      <xdr:row>246</xdr:row>
      <xdr:rowOff>100012</xdr:rowOff>
    </xdr:to>
    <xdr:graphicFrame macro="">
      <xdr:nvGraphicFramePr>
        <xdr:cNvPr id="30" name="Grafico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33337</xdr:colOff>
      <xdr:row>205</xdr:row>
      <xdr:rowOff>157162</xdr:rowOff>
    </xdr:from>
    <xdr:to>
      <xdr:col>7</xdr:col>
      <xdr:colOff>357187</xdr:colOff>
      <xdr:row>222</xdr:row>
      <xdr:rowOff>147637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100012</xdr:colOff>
      <xdr:row>185</xdr:row>
      <xdr:rowOff>100012</xdr:rowOff>
    </xdr:from>
    <xdr:to>
      <xdr:col>7</xdr:col>
      <xdr:colOff>423862</xdr:colOff>
      <xdr:row>202</xdr:row>
      <xdr:rowOff>90487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71437</xdr:colOff>
      <xdr:row>167</xdr:row>
      <xdr:rowOff>80962</xdr:rowOff>
    </xdr:from>
    <xdr:to>
      <xdr:col>7</xdr:col>
      <xdr:colOff>395287</xdr:colOff>
      <xdr:row>184</xdr:row>
      <xdr:rowOff>71437</xdr:rowOff>
    </xdr:to>
    <xdr:graphicFrame macro="">
      <xdr:nvGraphicFramePr>
        <xdr:cNvPr id="11" name="Gra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85725</xdr:colOff>
      <xdr:row>147</xdr:row>
      <xdr:rowOff>100012</xdr:rowOff>
    </xdr:from>
    <xdr:to>
      <xdr:col>7</xdr:col>
      <xdr:colOff>280987</xdr:colOff>
      <xdr:row>164</xdr:row>
      <xdr:rowOff>90487</xdr:rowOff>
    </xdr:to>
    <xdr:graphicFrame macro="">
      <xdr:nvGraphicFramePr>
        <xdr:cNvPr id="15" name="Gra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333375</xdr:colOff>
      <xdr:row>251</xdr:row>
      <xdr:rowOff>138112</xdr:rowOff>
    </xdr:from>
    <xdr:to>
      <xdr:col>8</xdr:col>
      <xdr:colOff>47625</xdr:colOff>
      <xdr:row>268</xdr:row>
      <xdr:rowOff>128587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71437</xdr:colOff>
      <xdr:row>1</xdr:row>
      <xdr:rowOff>28575</xdr:rowOff>
    </xdr:from>
    <xdr:to>
      <xdr:col>18</xdr:col>
      <xdr:colOff>376237</xdr:colOff>
      <xdr:row>9</xdr:row>
      <xdr:rowOff>514350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528637</xdr:colOff>
      <xdr:row>9</xdr:row>
      <xdr:rowOff>481012</xdr:rowOff>
    </xdr:from>
    <xdr:to>
      <xdr:col>18</xdr:col>
      <xdr:colOff>223837</xdr:colOff>
      <xdr:row>17</xdr:row>
      <xdr:rowOff>847725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10</xdr:col>
      <xdr:colOff>252412</xdr:colOff>
      <xdr:row>18</xdr:row>
      <xdr:rowOff>14287</xdr:rowOff>
    </xdr:from>
    <xdr:to>
      <xdr:col>17</xdr:col>
      <xdr:colOff>557212</xdr:colOff>
      <xdr:row>25</xdr:row>
      <xdr:rowOff>971550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10</xdr:col>
      <xdr:colOff>461962</xdr:colOff>
      <xdr:row>26</xdr:row>
      <xdr:rowOff>23812</xdr:rowOff>
    </xdr:from>
    <xdr:to>
      <xdr:col>18</xdr:col>
      <xdr:colOff>157162</xdr:colOff>
      <xdr:row>33</xdr:row>
      <xdr:rowOff>704850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11</xdr:col>
      <xdr:colOff>100012</xdr:colOff>
      <xdr:row>34</xdr:row>
      <xdr:rowOff>14287</xdr:rowOff>
    </xdr:from>
    <xdr:to>
      <xdr:col>18</xdr:col>
      <xdr:colOff>404812</xdr:colOff>
      <xdr:row>41</xdr:row>
      <xdr:rowOff>714375</xdr:rowOff>
    </xdr:to>
    <xdr:graphicFrame macro="">
      <xdr:nvGraphicFramePr>
        <xdr:cNvPr id="8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11</xdr:col>
      <xdr:colOff>419100</xdr:colOff>
      <xdr:row>41</xdr:row>
      <xdr:rowOff>885825</xdr:rowOff>
    </xdr:from>
    <xdr:to>
      <xdr:col>19</xdr:col>
      <xdr:colOff>114300</xdr:colOff>
      <xdr:row>49</xdr:row>
      <xdr:rowOff>538163</xdr:rowOff>
    </xdr:to>
    <xdr:graphicFrame macro="">
      <xdr:nvGraphicFramePr>
        <xdr:cNvPr id="34" name="Grafico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11</xdr:col>
      <xdr:colOff>600075</xdr:colOff>
      <xdr:row>49</xdr:row>
      <xdr:rowOff>933450</xdr:rowOff>
    </xdr:from>
    <xdr:to>
      <xdr:col>19</xdr:col>
      <xdr:colOff>295275</xdr:colOff>
      <xdr:row>57</xdr:row>
      <xdr:rowOff>585788</xdr:rowOff>
    </xdr:to>
    <xdr:graphicFrame macro="">
      <xdr:nvGraphicFramePr>
        <xdr:cNvPr id="36" name="Grafico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11</xdr:col>
      <xdr:colOff>457200</xdr:colOff>
      <xdr:row>65</xdr:row>
      <xdr:rowOff>819150</xdr:rowOff>
    </xdr:from>
    <xdr:to>
      <xdr:col>19</xdr:col>
      <xdr:colOff>152400</xdr:colOff>
      <xdr:row>73</xdr:row>
      <xdr:rowOff>395288</xdr:rowOff>
    </xdr:to>
    <xdr:graphicFrame macro="">
      <xdr:nvGraphicFramePr>
        <xdr:cNvPr id="38" name="Grafico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11</xdr:col>
      <xdr:colOff>376237</xdr:colOff>
      <xdr:row>57</xdr:row>
      <xdr:rowOff>809625</xdr:rowOff>
    </xdr:from>
    <xdr:to>
      <xdr:col>19</xdr:col>
      <xdr:colOff>71437</xdr:colOff>
      <xdr:row>65</xdr:row>
      <xdr:rowOff>647700</xdr:rowOff>
    </xdr:to>
    <xdr:graphicFrame macro="">
      <xdr:nvGraphicFramePr>
        <xdr:cNvPr id="12" name="Gra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11</xdr:col>
      <xdr:colOff>533400</xdr:colOff>
      <xdr:row>73</xdr:row>
      <xdr:rowOff>581025</xdr:rowOff>
    </xdr:from>
    <xdr:to>
      <xdr:col>19</xdr:col>
      <xdr:colOff>228600</xdr:colOff>
      <xdr:row>81</xdr:row>
      <xdr:rowOff>381000</xdr:rowOff>
    </xdr:to>
    <xdr:graphicFrame macro="">
      <xdr:nvGraphicFramePr>
        <xdr:cNvPr id="41" name="Grafico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12</xdr:col>
      <xdr:colOff>0</xdr:colOff>
      <xdr:row>82</xdr:row>
      <xdr:rowOff>0</xdr:rowOff>
    </xdr:from>
    <xdr:to>
      <xdr:col>19</xdr:col>
      <xdr:colOff>304800</xdr:colOff>
      <xdr:row>88</xdr:row>
      <xdr:rowOff>38100</xdr:rowOff>
    </xdr:to>
    <xdr:graphicFrame macro="">
      <xdr:nvGraphicFramePr>
        <xdr:cNvPr id="43" name="Grafico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11</xdr:col>
      <xdr:colOff>33337</xdr:colOff>
      <xdr:row>91</xdr:row>
      <xdr:rowOff>109537</xdr:rowOff>
    </xdr:from>
    <xdr:to>
      <xdr:col>18</xdr:col>
      <xdr:colOff>338137</xdr:colOff>
      <xdr:row>100</xdr:row>
      <xdr:rowOff>557212</xdr:rowOff>
    </xdr:to>
    <xdr:graphicFrame macro="">
      <xdr:nvGraphicFramePr>
        <xdr:cNvPr id="13" name="Gra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11</xdr:col>
      <xdr:colOff>0</xdr:colOff>
      <xdr:row>106</xdr:row>
      <xdr:rowOff>180975</xdr:rowOff>
    </xdr:from>
    <xdr:to>
      <xdr:col>18</xdr:col>
      <xdr:colOff>304800</xdr:colOff>
      <xdr:row>113</xdr:row>
      <xdr:rowOff>619126</xdr:rowOff>
    </xdr:to>
    <xdr:graphicFrame macro="">
      <xdr:nvGraphicFramePr>
        <xdr:cNvPr id="49" name="Grafico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10</xdr:col>
      <xdr:colOff>138112</xdr:colOff>
      <xdr:row>118</xdr:row>
      <xdr:rowOff>152400</xdr:rowOff>
    </xdr:from>
    <xdr:to>
      <xdr:col>17</xdr:col>
      <xdr:colOff>442912</xdr:colOff>
      <xdr:row>126</xdr:row>
      <xdr:rowOff>19050</xdr:rowOff>
    </xdr:to>
    <xdr:graphicFrame macro="">
      <xdr:nvGraphicFramePr>
        <xdr:cNvPr id="16" name="Gra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11</xdr:col>
      <xdr:colOff>595312</xdr:colOff>
      <xdr:row>185</xdr:row>
      <xdr:rowOff>90487</xdr:rowOff>
    </xdr:from>
    <xdr:to>
      <xdr:col>19</xdr:col>
      <xdr:colOff>290512</xdr:colOff>
      <xdr:row>199</xdr:row>
      <xdr:rowOff>0</xdr:rowOff>
    </xdr:to>
    <xdr:graphicFrame macro="">
      <xdr:nvGraphicFramePr>
        <xdr:cNvPr id="17" name="Gra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11</xdr:col>
      <xdr:colOff>419100</xdr:colOff>
      <xdr:row>203</xdr:row>
      <xdr:rowOff>133350</xdr:rowOff>
    </xdr:from>
    <xdr:to>
      <xdr:col>19</xdr:col>
      <xdr:colOff>114300</xdr:colOff>
      <xdr:row>217</xdr:row>
      <xdr:rowOff>42863</xdr:rowOff>
    </xdr:to>
    <xdr:graphicFrame macro="">
      <xdr:nvGraphicFramePr>
        <xdr:cNvPr id="54" name="Grafico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</xdr:col>
      <xdr:colOff>366712</xdr:colOff>
      <xdr:row>223</xdr:row>
      <xdr:rowOff>128587</xdr:rowOff>
    </xdr:from>
    <xdr:to>
      <xdr:col>18</xdr:col>
      <xdr:colOff>61912</xdr:colOff>
      <xdr:row>240</xdr:row>
      <xdr:rowOff>119062</xdr:rowOff>
    </xdr:to>
    <xdr:graphicFrame macro="">
      <xdr:nvGraphicFramePr>
        <xdr:cNvPr id="18" name="Gra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10</xdr:col>
      <xdr:colOff>366712</xdr:colOff>
      <xdr:row>131</xdr:row>
      <xdr:rowOff>490537</xdr:rowOff>
    </xdr:from>
    <xdr:to>
      <xdr:col>18</xdr:col>
      <xdr:colOff>61912</xdr:colOff>
      <xdr:row>139</xdr:row>
      <xdr:rowOff>771525</xdr:rowOff>
    </xdr:to>
    <xdr:graphicFrame macro="">
      <xdr:nvGraphicFramePr>
        <xdr:cNvPr id="19" name="Grafico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10</xdr:col>
      <xdr:colOff>33337</xdr:colOff>
      <xdr:row>139</xdr:row>
      <xdr:rowOff>747712</xdr:rowOff>
    </xdr:from>
    <xdr:to>
      <xdr:col>17</xdr:col>
      <xdr:colOff>338137</xdr:colOff>
      <xdr:row>146</xdr:row>
      <xdr:rowOff>190500</xdr:rowOff>
    </xdr:to>
    <xdr:graphicFrame macro="">
      <xdr:nvGraphicFramePr>
        <xdr:cNvPr id="23" name="Grafico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10</xdr:col>
      <xdr:colOff>109537</xdr:colOff>
      <xdr:row>146</xdr:row>
      <xdr:rowOff>538162</xdr:rowOff>
    </xdr:from>
    <xdr:to>
      <xdr:col>17</xdr:col>
      <xdr:colOff>414337</xdr:colOff>
      <xdr:row>162</xdr:row>
      <xdr:rowOff>119062</xdr:rowOff>
    </xdr:to>
    <xdr:graphicFrame macro="">
      <xdr:nvGraphicFramePr>
        <xdr:cNvPr id="24" name="Grafico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10</xdr:col>
      <xdr:colOff>80962</xdr:colOff>
      <xdr:row>166</xdr:row>
      <xdr:rowOff>4762</xdr:rowOff>
    </xdr:from>
    <xdr:to>
      <xdr:col>17</xdr:col>
      <xdr:colOff>385762</xdr:colOff>
      <xdr:row>182</xdr:row>
      <xdr:rowOff>157162</xdr:rowOff>
    </xdr:to>
    <xdr:graphicFrame macro="">
      <xdr:nvGraphicFramePr>
        <xdr:cNvPr id="27" name="Grafico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0"/>
  <sheetViews>
    <sheetView topLeftCell="A130" zoomScale="150" zoomScaleNormal="150" workbookViewId="0">
      <selection activeCell="I105" sqref="I105"/>
    </sheetView>
  </sheetViews>
  <sheetFormatPr defaultRowHeight="12.75" x14ac:dyDescent="0.2"/>
  <cols>
    <col min="1" max="1" width="3.7109375" style="10" customWidth="1"/>
    <col min="2" max="2" width="23.140625" customWidth="1"/>
    <col min="3" max="3" width="2.42578125" style="11" customWidth="1"/>
    <col min="4" max="4" width="2.42578125" customWidth="1"/>
    <col min="5" max="5" width="2.42578125" style="11" customWidth="1"/>
    <col min="6" max="6" width="2.42578125" customWidth="1"/>
    <col min="7" max="7" width="2.42578125" style="11" customWidth="1"/>
    <col min="8" max="8" width="2.42578125" customWidth="1"/>
    <col min="9" max="9" width="2.42578125" style="11" customWidth="1"/>
    <col min="10" max="10" width="2.42578125" customWidth="1"/>
    <col min="11" max="11" width="2.42578125" style="11" customWidth="1"/>
    <col min="12" max="12" width="2.7109375" customWidth="1"/>
    <col min="13" max="13" width="2.7109375" style="11" customWidth="1"/>
    <col min="14" max="14" width="2.7109375" customWidth="1"/>
    <col min="15" max="15" width="2.7109375" style="11" customWidth="1"/>
    <col min="16" max="16" width="2.7109375" customWidth="1"/>
    <col min="17" max="17" width="2.7109375" style="11" customWidth="1"/>
    <col min="18" max="18" width="2.7109375" customWidth="1"/>
    <col min="19" max="19" width="2.7109375" style="11" customWidth="1"/>
    <col min="20" max="20" width="2.7109375" customWidth="1"/>
    <col min="21" max="21" width="2.7109375" style="11" customWidth="1"/>
    <col min="22" max="22" width="3.140625" customWidth="1"/>
    <col min="23" max="23" width="3.140625" style="11" customWidth="1"/>
    <col min="24" max="24" width="3.140625" customWidth="1"/>
    <col min="25" max="25" width="3.140625" style="11" customWidth="1"/>
    <col min="26" max="26" width="3.140625" customWidth="1"/>
    <col min="27" max="27" width="3.140625" style="11" customWidth="1"/>
    <col min="28" max="28" width="3.140625" customWidth="1"/>
    <col min="29" max="29" width="3.140625" style="11" customWidth="1"/>
    <col min="30" max="30" width="3.140625" customWidth="1"/>
    <col min="31" max="31" width="3.140625" style="11" customWidth="1"/>
    <col min="32" max="32" width="3.140625" customWidth="1"/>
    <col min="33" max="33" width="3.140625" style="11" customWidth="1"/>
    <col min="34" max="34" width="3.140625" customWidth="1"/>
    <col min="35" max="35" width="3.140625" style="11" customWidth="1"/>
    <col min="36" max="36" width="3.140625" customWidth="1"/>
    <col min="37" max="37" width="3.140625" style="11" customWidth="1"/>
    <col min="38" max="38" width="3.140625" style="20" customWidth="1"/>
    <col min="39" max="39" width="4.85546875" customWidth="1"/>
    <col min="40" max="40" width="2.42578125" customWidth="1"/>
  </cols>
  <sheetData>
    <row r="1" spans="1:39" ht="29.25" customHeight="1" x14ac:dyDescent="0.2">
      <c r="A1" s="21" t="s">
        <v>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18"/>
      <c r="AM1" s="9" t="s">
        <v>8</v>
      </c>
    </row>
    <row r="2" spans="1:39" s="5" customFormat="1" ht="19.5" customHeight="1" x14ac:dyDescent="0.2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19"/>
    </row>
    <row r="3" spans="1:39" s="5" customFormat="1" ht="19.5" customHeight="1" x14ac:dyDescent="0.2">
      <c r="A3" s="12"/>
      <c r="B3" s="12"/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>
        <v>10</v>
      </c>
      <c r="M3" s="12">
        <v>11</v>
      </c>
      <c r="N3" s="12">
        <v>12</v>
      </c>
      <c r="O3" s="12">
        <v>13</v>
      </c>
      <c r="P3" s="12">
        <v>14</v>
      </c>
      <c r="Q3" s="12">
        <v>15</v>
      </c>
      <c r="R3" s="12">
        <v>16</v>
      </c>
      <c r="S3" s="12">
        <v>17</v>
      </c>
      <c r="T3" s="12">
        <v>18</v>
      </c>
      <c r="U3" s="12">
        <v>19</v>
      </c>
      <c r="V3" s="12">
        <v>20</v>
      </c>
      <c r="W3" s="12">
        <v>21</v>
      </c>
      <c r="X3" s="12">
        <v>22</v>
      </c>
      <c r="Y3" s="12">
        <v>23</v>
      </c>
      <c r="Z3" s="12">
        <v>24</v>
      </c>
      <c r="AA3" s="12">
        <v>25</v>
      </c>
      <c r="AB3" s="12">
        <v>26</v>
      </c>
      <c r="AC3" s="12">
        <v>27</v>
      </c>
      <c r="AD3" s="12">
        <v>28</v>
      </c>
      <c r="AE3" s="12">
        <v>29</v>
      </c>
      <c r="AF3" s="12">
        <v>30</v>
      </c>
      <c r="AG3" s="12">
        <v>31</v>
      </c>
      <c r="AH3" s="12">
        <v>32</v>
      </c>
      <c r="AI3" s="12">
        <v>33</v>
      </c>
      <c r="AJ3" s="12">
        <v>34</v>
      </c>
      <c r="AK3" s="12">
        <v>35</v>
      </c>
      <c r="AL3" s="19">
        <v>36</v>
      </c>
    </row>
    <row r="4" spans="1:39" x14ac:dyDescent="0.2">
      <c r="B4" t="s">
        <v>0</v>
      </c>
      <c r="AM4">
        <f>SUM(C4:AK4)</f>
        <v>0</v>
      </c>
    </row>
    <row r="5" spans="1:39" x14ac:dyDescent="0.2">
      <c r="B5" t="s">
        <v>1</v>
      </c>
      <c r="AM5">
        <f t="shared" ref="AM5:AM68" si="0">SUM(C5:AK5)</f>
        <v>0</v>
      </c>
    </row>
    <row r="6" spans="1:39" x14ac:dyDescent="0.2">
      <c r="B6" t="s">
        <v>2</v>
      </c>
      <c r="F6">
        <v>1</v>
      </c>
      <c r="I6" s="11">
        <v>1</v>
      </c>
      <c r="L6">
        <v>1</v>
      </c>
      <c r="AM6">
        <f t="shared" si="0"/>
        <v>3</v>
      </c>
    </row>
    <row r="7" spans="1:39" x14ac:dyDescent="0.2">
      <c r="B7" t="s">
        <v>3</v>
      </c>
      <c r="C7" s="11">
        <v>1</v>
      </c>
      <c r="D7">
        <v>1</v>
      </c>
      <c r="G7" s="11">
        <v>1</v>
      </c>
      <c r="J7">
        <v>1</v>
      </c>
      <c r="K7" s="11">
        <v>1</v>
      </c>
      <c r="M7" s="11">
        <v>1</v>
      </c>
      <c r="AM7">
        <f t="shared" si="0"/>
        <v>6</v>
      </c>
    </row>
    <row r="8" spans="1:39" x14ac:dyDescent="0.2">
      <c r="B8" t="s">
        <v>4</v>
      </c>
      <c r="E8" s="11">
        <v>1</v>
      </c>
      <c r="H8">
        <v>1</v>
      </c>
      <c r="AM8">
        <f t="shared" si="0"/>
        <v>2</v>
      </c>
    </row>
    <row r="10" spans="1:39" ht="15.75" customHeight="1" x14ac:dyDescent="0.2">
      <c r="A10" s="22" t="s">
        <v>23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19"/>
    </row>
    <row r="11" spans="1:39" x14ac:dyDescent="0.2">
      <c r="B11" t="s">
        <v>0</v>
      </c>
      <c r="I11" s="11">
        <v>1</v>
      </c>
      <c r="AM11">
        <f t="shared" si="0"/>
        <v>1</v>
      </c>
    </row>
    <row r="12" spans="1:39" x14ac:dyDescent="0.2">
      <c r="B12" t="s">
        <v>1</v>
      </c>
      <c r="F12">
        <v>1</v>
      </c>
      <c r="L12">
        <v>1</v>
      </c>
      <c r="AM12">
        <f t="shared" si="0"/>
        <v>2</v>
      </c>
    </row>
    <row r="13" spans="1:39" x14ac:dyDescent="0.2">
      <c r="B13" t="s">
        <v>2</v>
      </c>
      <c r="D13">
        <v>1</v>
      </c>
      <c r="K13" s="11">
        <v>1</v>
      </c>
      <c r="AM13">
        <f t="shared" si="0"/>
        <v>2</v>
      </c>
    </row>
    <row r="14" spans="1:39" x14ac:dyDescent="0.2">
      <c r="B14" t="s">
        <v>3</v>
      </c>
      <c r="E14" s="11">
        <v>1</v>
      </c>
      <c r="G14" s="11">
        <v>1</v>
      </c>
      <c r="H14">
        <v>1</v>
      </c>
      <c r="J14">
        <v>1</v>
      </c>
      <c r="M14" s="11">
        <v>1</v>
      </c>
      <c r="AM14">
        <f t="shared" si="0"/>
        <v>5</v>
      </c>
    </row>
    <row r="15" spans="1:39" x14ac:dyDescent="0.2">
      <c r="B15" t="s">
        <v>4</v>
      </c>
      <c r="C15" s="11">
        <v>1</v>
      </c>
      <c r="AM15">
        <f t="shared" si="0"/>
        <v>1</v>
      </c>
    </row>
    <row r="17" spans="1:39" ht="18.7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19"/>
    </row>
    <row r="18" spans="1:39" x14ac:dyDescent="0.2">
      <c r="B18" t="s">
        <v>0</v>
      </c>
      <c r="F18">
        <v>1</v>
      </c>
      <c r="AM18">
        <f t="shared" si="0"/>
        <v>1</v>
      </c>
    </row>
    <row r="19" spans="1:39" x14ac:dyDescent="0.2">
      <c r="B19" t="s">
        <v>1</v>
      </c>
      <c r="AM19">
        <f t="shared" si="0"/>
        <v>0</v>
      </c>
    </row>
    <row r="20" spans="1:39" x14ac:dyDescent="0.2">
      <c r="B20" t="s">
        <v>2</v>
      </c>
      <c r="I20" s="11">
        <v>1</v>
      </c>
      <c r="L20">
        <v>1</v>
      </c>
      <c r="AM20">
        <f t="shared" si="0"/>
        <v>2</v>
      </c>
    </row>
    <row r="21" spans="1:39" x14ac:dyDescent="0.2">
      <c r="B21" t="s">
        <v>3</v>
      </c>
      <c r="C21" s="11">
        <v>1</v>
      </c>
      <c r="J21">
        <v>1</v>
      </c>
      <c r="K21" s="11">
        <v>1</v>
      </c>
      <c r="M21" s="11">
        <v>1</v>
      </c>
      <c r="AM21">
        <f t="shared" si="0"/>
        <v>4</v>
      </c>
    </row>
    <row r="22" spans="1:39" x14ac:dyDescent="0.2">
      <c r="B22" t="s">
        <v>4</v>
      </c>
      <c r="D22">
        <v>1</v>
      </c>
      <c r="E22" s="11">
        <v>1</v>
      </c>
      <c r="G22" s="11">
        <v>1</v>
      </c>
      <c r="H22">
        <v>1</v>
      </c>
      <c r="AM22">
        <f t="shared" si="0"/>
        <v>4</v>
      </c>
    </row>
    <row r="24" spans="1:39" ht="24.95" customHeight="1" x14ac:dyDescent="0.2">
      <c r="A24" s="22" t="s">
        <v>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19"/>
    </row>
    <row r="25" spans="1:39" x14ac:dyDescent="0.2">
      <c r="B25" t="s">
        <v>0</v>
      </c>
      <c r="F25">
        <v>1</v>
      </c>
      <c r="AM25">
        <f t="shared" si="0"/>
        <v>1</v>
      </c>
    </row>
    <row r="26" spans="1:39" x14ac:dyDescent="0.2">
      <c r="B26" t="s">
        <v>1</v>
      </c>
      <c r="AM26">
        <f t="shared" si="0"/>
        <v>0</v>
      </c>
    </row>
    <row r="27" spans="1:39" x14ac:dyDescent="0.2">
      <c r="B27" t="s">
        <v>2</v>
      </c>
      <c r="I27" s="11">
        <v>1</v>
      </c>
      <c r="L27">
        <v>1</v>
      </c>
      <c r="AM27">
        <f t="shared" si="0"/>
        <v>2</v>
      </c>
    </row>
    <row r="28" spans="1:39" x14ac:dyDescent="0.2">
      <c r="B28" t="s">
        <v>3</v>
      </c>
      <c r="C28" s="11">
        <v>1</v>
      </c>
      <c r="D28">
        <v>1</v>
      </c>
      <c r="G28" s="11">
        <v>1</v>
      </c>
      <c r="J28">
        <v>1</v>
      </c>
      <c r="K28" s="11">
        <v>1</v>
      </c>
      <c r="M28" s="11">
        <v>1</v>
      </c>
      <c r="AM28">
        <f t="shared" si="0"/>
        <v>6</v>
      </c>
    </row>
    <row r="29" spans="1:39" x14ac:dyDescent="0.2">
      <c r="B29" t="s">
        <v>4</v>
      </c>
      <c r="E29" s="11">
        <v>1</v>
      </c>
      <c r="H29">
        <v>1</v>
      </c>
      <c r="AM29">
        <f t="shared" si="0"/>
        <v>2</v>
      </c>
    </row>
    <row r="31" spans="1:39" ht="18.75" customHeight="1" x14ac:dyDescent="0.2">
      <c r="A31" s="22" t="s">
        <v>25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19"/>
    </row>
    <row r="32" spans="1:39" x14ac:dyDescent="0.2">
      <c r="B32" t="s">
        <v>0</v>
      </c>
      <c r="AM32">
        <f t="shared" si="0"/>
        <v>0</v>
      </c>
    </row>
    <row r="33" spans="1:39" x14ac:dyDescent="0.2">
      <c r="B33" t="s">
        <v>1</v>
      </c>
      <c r="F33">
        <v>1</v>
      </c>
      <c r="AM33">
        <f t="shared" si="0"/>
        <v>1</v>
      </c>
    </row>
    <row r="34" spans="1:39" x14ac:dyDescent="0.2">
      <c r="B34" t="s">
        <v>2</v>
      </c>
      <c r="C34" s="11">
        <v>1</v>
      </c>
      <c r="D34">
        <v>1</v>
      </c>
      <c r="I34" s="11">
        <v>1</v>
      </c>
      <c r="K34" s="11">
        <v>1</v>
      </c>
      <c r="L34">
        <v>1</v>
      </c>
      <c r="AM34">
        <f t="shared" si="0"/>
        <v>5</v>
      </c>
    </row>
    <row r="35" spans="1:39" x14ac:dyDescent="0.2">
      <c r="B35" t="s">
        <v>3</v>
      </c>
      <c r="G35" s="11">
        <v>1</v>
      </c>
      <c r="J35">
        <v>1</v>
      </c>
      <c r="M35" s="11">
        <v>1</v>
      </c>
      <c r="AM35">
        <f t="shared" si="0"/>
        <v>3</v>
      </c>
    </row>
    <row r="36" spans="1:39" x14ac:dyDescent="0.2">
      <c r="B36" t="s">
        <v>4</v>
      </c>
      <c r="E36" s="11">
        <v>1</v>
      </c>
      <c r="H36">
        <v>1</v>
      </c>
      <c r="AM36">
        <f t="shared" si="0"/>
        <v>2</v>
      </c>
    </row>
    <row r="38" spans="1:39" ht="17.25" customHeight="1" x14ac:dyDescent="0.2">
      <c r="A38" s="22" t="s">
        <v>51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19"/>
    </row>
    <row r="39" spans="1:39" x14ac:dyDescent="0.2">
      <c r="B39" t="s">
        <v>0</v>
      </c>
      <c r="F39">
        <v>1</v>
      </c>
      <c r="AM39">
        <f t="shared" si="0"/>
        <v>1</v>
      </c>
    </row>
    <row r="40" spans="1:39" x14ac:dyDescent="0.2">
      <c r="B40" t="s">
        <v>1</v>
      </c>
      <c r="AM40">
        <f t="shared" si="0"/>
        <v>0</v>
      </c>
    </row>
    <row r="41" spans="1:39" x14ac:dyDescent="0.2">
      <c r="B41" t="s">
        <v>2</v>
      </c>
      <c r="C41" s="11">
        <v>1</v>
      </c>
      <c r="D41">
        <v>1</v>
      </c>
      <c r="G41" s="11">
        <v>1</v>
      </c>
      <c r="L41">
        <v>1</v>
      </c>
      <c r="AM41">
        <f t="shared" si="0"/>
        <v>4</v>
      </c>
    </row>
    <row r="42" spans="1:39" x14ac:dyDescent="0.2">
      <c r="B42" t="s">
        <v>3</v>
      </c>
      <c r="I42" s="11">
        <v>1</v>
      </c>
      <c r="J42">
        <v>1</v>
      </c>
      <c r="K42" s="11">
        <v>1</v>
      </c>
      <c r="AM42">
        <f t="shared" si="0"/>
        <v>3</v>
      </c>
    </row>
    <row r="43" spans="1:39" x14ac:dyDescent="0.2">
      <c r="B43" t="s">
        <v>4</v>
      </c>
      <c r="E43" s="11">
        <v>1</v>
      </c>
      <c r="H43">
        <v>1</v>
      </c>
      <c r="M43" s="11">
        <v>1</v>
      </c>
      <c r="AM43">
        <f t="shared" si="0"/>
        <v>3</v>
      </c>
    </row>
    <row r="45" spans="1:39" ht="16.5" customHeight="1" x14ac:dyDescent="0.2">
      <c r="A45" s="22" t="s">
        <v>18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19"/>
    </row>
    <row r="46" spans="1:39" x14ac:dyDescent="0.2">
      <c r="B46" t="s">
        <v>0</v>
      </c>
      <c r="F46">
        <v>1</v>
      </c>
      <c r="AM46">
        <f t="shared" si="0"/>
        <v>1</v>
      </c>
    </row>
    <row r="47" spans="1:39" x14ac:dyDescent="0.2">
      <c r="B47" t="s">
        <v>1</v>
      </c>
      <c r="AM47">
        <f t="shared" si="0"/>
        <v>0</v>
      </c>
    </row>
    <row r="48" spans="1:39" x14ac:dyDescent="0.2">
      <c r="B48" t="s">
        <v>2</v>
      </c>
      <c r="D48">
        <v>1</v>
      </c>
      <c r="E48" s="11">
        <v>1</v>
      </c>
      <c r="G48" s="11">
        <v>1</v>
      </c>
      <c r="I48" s="11">
        <v>1</v>
      </c>
      <c r="AM48">
        <f t="shared" si="0"/>
        <v>4</v>
      </c>
    </row>
    <row r="49" spans="1:39" x14ac:dyDescent="0.2">
      <c r="B49" t="s">
        <v>3</v>
      </c>
      <c r="C49" s="11">
        <v>1</v>
      </c>
      <c r="J49">
        <v>1</v>
      </c>
      <c r="K49" s="11">
        <v>1</v>
      </c>
      <c r="L49">
        <v>1</v>
      </c>
      <c r="M49" s="11">
        <v>1</v>
      </c>
      <c r="AM49">
        <f t="shared" si="0"/>
        <v>5</v>
      </c>
    </row>
    <row r="50" spans="1:39" x14ac:dyDescent="0.2">
      <c r="B50" t="s">
        <v>4</v>
      </c>
      <c r="H50">
        <v>1</v>
      </c>
      <c r="AM50">
        <f t="shared" si="0"/>
        <v>1</v>
      </c>
    </row>
    <row r="52" spans="1:39" ht="18" customHeight="1" x14ac:dyDescent="0.2">
      <c r="A52" s="22" t="s">
        <v>19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19"/>
    </row>
    <row r="53" spans="1:39" x14ac:dyDescent="0.2">
      <c r="B53" t="s">
        <v>0</v>
      </c>
      <c r="AM53">
        <f t="shared" si="0"/>
        <v>0</v>
      </c>
    </row>
    <row r="54" spans="1:39" x14ac:dyDescent="0.2">
      <c r="B54" t="s">
        <v>1</v>
      </c>
      <c r="AM54">
        <f t="shared" si="0"/>
        <v>0</v>
      </c>
    </row>
    <row r="55" spans="1:39" x14ac:dyDescent="0.2">
      <c r="B55" t="s">
        <v>2</v>
      </c>
      <c r="F55">
        <v>1</v>
      </c>
      <c r="H55">
        <v>1</v>
      </c>
      <c r="L55">
        <v>1</v>
      </c>
      <c r="M55" s="11">
        <v>1</v>
      </c>
      <c r="AM55">
        <f t="shared" si="0"/>
        <v>4</v>
      </c>
    </row>
    <row r="56" spans="1:39" x14ac:dyDescent="0.2">
      <c r="B56" t="s">
        <v>3</v>
      </c>
      <c r="D56">
        <v>1</v>
      </c>
      <c r="G56" s="11">
        <v>1</v>
      </c>
      <c r="J56">
        <v>1</v>
      </c>
      <c r="K56" s="11">
        <v>1</v>
      </c>
      <c r="AM56">
        <f t="shared" si="0"/>
        <v>4</v>
      </c>
    </row>
    <row r="57" spans="1:39" x14ac:dyDescent="0.2">
      <c r="B57" t="s">
        <v>4</v>
      </c>
      <c r="C57" s="11">
        <v>1</v>
      </c>
      <c r="E57" s="11">
        <v>1</v>
      </c>
      <c r="I57" s="11">
        <v>1</v>
      </c>
      <c r="AM57">
        <f t="shared" si="0"/>
        <v>3</v>
      </c>
    </row>
    <row r="59" spans="1:39" ht="15.75" customHeight="1" x14ac:dyDescent="0.2">
      <c r="A59" s="22" t="s">
        <v>20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9"/>
    </row>
    <row r="60" spans="1:39" x14ac:dyDescent="0.2">
      <c r="B60" t="s">
        <v>0</v>
      </c>
      <c r="AM60">
        <f t="shared" si="0"/>
        <v>0</v>
      </c>
    </row>
    <row r="61" spans="1:39" x14ac:dyDescent="0.2">
      <c r="B61" t="s">
        <v>1</v>
      </c>
      <c r="F61">
        <v>1</v>
      </c>
      <c r="AM61">
        <f t="shared" si="0"/>
        <v>1</v>
      </c>
    </row>
    <row r="62" spans="1:39" x14ac:dyDescent="0.2">
      <c r="B62" t="s">
        <v>2</v>
      </c>
      <c r="C62" s="11">
        <v>1</v>
      </c>
      <c r="I62" s="11">
        <v>1</v>
      </c>
      <c r="AM62">
        <f t="shared" si="0"/>
        <v>2</v>
      </c>
    </row>
    <row r="63" spans="1:39" x14ac:dyDescent="0.2">
      <c r="B63" t="s">
        <v>3</v>
      </c>
      <c r="E63" s="11">
        <v>1</v>
      </c>
      <c r="G63" s="11">
        <v>1</v>
      </c>
      <c r="J63">
        <v>1</v>
      </c>
      <c r="K63" s="11">
        <v>1</v>
      </c>
      <c r="L63">
        <v>1</v>
      </c>
      <c r="AM63">
        <f t="shared" si="0"/>
        <v>5</v>
      </c>
    </row>
    <row r="64" spans="1:39" x14ac:dyDescent="0.2">
      <c r="B64" t="s">
        <v>4</v>
      </c>
      <c r="D64">
        <v>1</v>
      </c>
      <c r="H64">
        <v>1</v>
      </c>
      <c r="M64" s="11">
        <v>1</v>
      </c>
      <c r="AM64">
        <f t="shared" si="0"/>
        <v>3</v>
      </c>
    </row>
    <row r="66" spans="1:39" ht="16.5" customHeight="1" x14ac:dyDescent="0.2">
      <c r="A66" s="22" t="s">
        <v>26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19"/>
    </row>
    <row r="67" spans="1:39" x14ac:dyDescent="0.2">
      <c r="B67" t="s">
        <v>0</v>
      </c>
      <c r="AM67">
        <f t="shared" si="0"/>
        <v>0</v>
      </c>
    </row>
    <row r="68" spans="1:39" x14ac:dyDescent="0.2">
      <c r="B68" t="s">
        <v>1</v>
      </c>
      <c r="AM68">
        <f t="shared" si="0"/>
        <v>0</v>
      </c>
    </row>
    <row r="69" spans="1:39" x14ac:dyDescent="0.2">
      <c r="B69" t="s">
        <v>2</v>
      </c>
      <c r="D69">
        <v>1</v>
      </c>
      <c r="F69">
        <v>1</v>
      </c>
      <c r="I69" s="11">
        <v>1</v>
      </c>
      <c r="AM69">
        <f t="shared" ref="AM69:AM125" si="1">SUM(C69:AK69)</f>
        <v>3</v>
      </c>
    </row>
    <row r="70" spans="1:39" x14ac:dyDescent="0.2">
      <c r="B70" t="s">
        <v>3</v>
      </c>
      <c r="C70" s="11">
        <v>1</v>
      </c>
      <c r="G70" s="11">
        <v>1</v>
      </c>
      <c r="J70">
        <v>1</v>
      </c>
      <c r="K70" s="11">
        <v>1</v>
      </c>
      <c r="AM70">
        <f t="shared" si="1"/>
        <v>4</v>
      </c>
    </row>
    <row r="71" spans="1:39" x14ac:dyDescent="0.2">
      <c r="B71" t="s">
        <v>4</v>
      </c>
      <c r="E71" s="11">
        <v>1</v>
      </c>
      <c r="H71">
        <v>1</v>
      </c>
      <c r="L71">
        <v>1</v>
      </c>
      <c r="M71" s="11">
        <v>1</v>
      </c>
      <c r="AM71">
        <f t="shared" si="1"/>
        <v>4</v>
      </c>
    </row>
    <row r="73" spans="1:39" ht="24.95" customHeight="1" x14ac:dyDescent="0.2">
      <c r="A73" s="22" t="s">
        <v>27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19"/>
    </row>
    <row r="74" spans="1:39" x14ac:dyDescent="0.2">
      <c r="B74" t="s">
        <v>5</v>
      </c>
      <c r="AM74">
        <f t="shared" si="1"/>
        <v>0</v>
      </c>
    </row>
    <row r="75" spans="1:39" x14ac:dyDescent="0.2">
      <c r="B75" t="s">
        <v>7</v>
      </c>
      <c r="C75" s="11">
        <v>1</v>
      </c>
      <c r="D75">
        <v>1</v>
      </c>
      <c r="E75" s="11">
        <v>1</v>
      </c>
      <c r="F75">
        <v>1</v>
      </c>
      <c r="G75" s="11">
        <v>1</v>
      </c>
      <c r="H75">
        <v>1</v>
      </c>
      <c r="I75" s="11">
        <v>1</v>
      </c>
      <c r="J75">
        <v>1</v>
      </c>
      <c r="K75" s="11">
        <v>1</v>
      </c>
      <c r="L75">
        <v>1</v>
      </c>
      <c r="M75" s="11">
        <v>1</v>
      </c>
      <c r="AM75">
        <f t="shared" si="1"/>
        <v>11</v>
      </c>
    </row>
    <row r="77" spans="1:39" ht="15.75" customHeight="1" x14ac:dyDescent="0.2">
      <c r="A77" s="22" t="s">
        <v>21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19"/>
    </row>
    <row r="78" spans="1:39" x14ac:dyDescent="0.2">
      <c r="B78" t="s">
        <v>5</v>
      </c>
      <c r="AM78">
        <f t="shared" si="1"/>
        <v>0</v>
      </c>
    </row>
    <row r="79" spans="1:39" x14ac:dyDescent="0.2">
      <c r="B79" t="s">
        <v>6</v>
      </c>
      <c r="AM79">
        <f t="shared" si="1"/>
        <v>0</v>
      </c>
    </row>
    <row r="80" spans="1:39" x14ac:dyDescent="0.2">
      <c r="B80" t="s">
        <v>7</v>
      </c>
      <c r="AM80">
        <f t="shared" si="1"/>
        <v>0</v>
      </c>
    </row>
    <row r="82" spans="1:39" ht="17.25" customHeight="1" x14ac:dyDescent="0.2">
      <c r="A82" s="22" t="s">
        <v>22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19"/>
    </row>
    <row r="83" spans="1:39" x14ac:dyDescent="0.2">
      <c r="B83" t="s">
        <v>0</v>
      </c>
      <c r="AM83">
        <f t="shared" si="1"/>
        <v>0</v>
      </c>
    </row>
    <row r="84" spans="1:39" x14ac:dyDescent="0.2">
      <c r="B84" t="s">
        <v>1</v>
      </c>
      <c r="AM84">
        <f t="shared" si="1"/>
        <v>0</v>
      </c>
    </row>
    <row r="85" spans="1:39" x14ac:dyDescent="0.2">
      <c r="B85" t="s">
        <v>2</v>
      </c>
      <c r="C85" s="11">
        <v>1</v>
      </c>
      <c r="F85">
        <v>1</v>
      </c>
      <c r="I85" s="11">
        <v>1</v>
      </c>
      <c r="AM85">
        <f t="shared" si="1"/>
        <v>3</v>
      </c>
    </row>
    <row r="86" spans="1:39" x14ac:dyDescent="0.2">
      <c r="B86" t="s">
        <v>3</v>
      </c>
      <c r="G86" s="11">
        <v>1</v>
      </c>
      <c r="J86">
        <v>1</v>
      </c>
      <c r="K86" s="11">
        <v>1</v>
      </c>
      <c r="L86">
        <v>1</v>
      </c>
      <c r="AM86">
        <f t="shared" si="1"/>
        <v>4</v>
      </c>
    </row>
    <row r="87" spans="1:39" x14ac:dyDescent="0.2">
      <c r="B87" t="s">
        <v>4</v>
      </c>
      <c r="E87" s="11">
        <v>1</v>
      </c>
      <c r="H87">
        <v>1</v>
      </c>
      <c r="AM87">
        <f t="shared" si="1"/>
        <v>2</v>
      </c>
    </row>
    <row r="89" spans="1:39" ht="24.95" customHeight="1" x14ac:dyDescent="0.2">
      <c r="A89" s="22" t="s">
        <v>28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19"/>
    </row>
    <row r="90" spans="1:39" x14ac:dyDescent="0.2">
      <c r="B90" t="s">
        <v>5</v>
      </c>
      <c r="F90">
        <v>1</v>
      </c>
      <c r="H90">
        <v>1</v>
      </c>
      <c r="I90" s="11">
        <v>1</v>
      </c>
      <c r="L90">
        <v>1</v>
      </c>
      <c r="AM90">
        <f t="shared" si="1"/>
        <v>4</v>
      </c>
    </row>
    <row r="91" spans="1:39" x14ac:dyDescent="0.2">
      <c r="B91" t="s">
        <v>7</v>
      </c>
      <c r="C91" s="11">
        <v>1</v>
      </c>
      <c r="D91">
        <v>1</v>
      </c>
      <c r="E91" s="11">
        <v>1</v>
      </c>
      <c r="G91" s="11">
        <v>1</v>
      </c>
      <c r="J91">
        <v>1</v>
      </c>
      <c r="K91" s="11">
        <v>1</v>
      </c>
      <c r="AM91">
        <f t="shared" si="1"/>
        <v>6</v>
      </c>
    </row>
    <row r="93" spans="1:39" ht="18.75" customHeight="1" x14ac:dyDescent="0.2">
      <c r="A93" s="22" t="s">
        <v>9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19"/>
    </row>
    <row r="94" spans="1:39" x14ac:dyDescent="0.2">
      <c r="B94" t="s">
        <v>0</v>
      </c>
      <c r="AM94">
        <f t="shared" si="1"/>
        <v>0</v>
      </c>
    </row>
    <row r="95" spans="1:39" x14ac:dyDescent="0.2">
      <c r="B95" t="s">
        <v>1</v>
      </c>
      <c r="C95" s="11">
        <v>1</v>
      </c>
      <c r="F95">
        <v>1</v>
      </c>
      <c r="G95" s="11">
        <v>1</v>
      </c>
      <c r="L95">
        <v>1</v>
      </c>
      <c r="AM95">
        <f t="shared" si="1"/>
        <v>4</v>
      </c>
    </row>
    <row r="96" spans="1:39" x14ac:dyDescent="0.2">
      <c r="B96" t="s">
        <v>2</v>
      </c>
      <c r="D96">
        <v>1</v>
      </c>
      <c r="E96" s="11">
        <v>1</v>
      </c>
      <c r="H96">
        <v>1</v>
      </c>
      <c r="I96" s="11">
        <v>1</v>
      </c>
      <c r="AM96">
        <f t="shared" si="1"/>
        <v>4</v>
      </c>
    </row>
    <row r="97" spans="1:39" x14ac:dyDescent="0.2">
      <c r="B97" t="s">
        <v>3</v>
      </c>
      <c r="J97">
        <v>1</v>
      </c>
      <c r="K97" s="11">
        <v>1</v>
      </c>
      <c r="AM97">
        <f t="shared" si="1"/>
        <v>2</v>
      </c>
    </row>
    <row r="98" spans="1:39" x14ac:dyDescent="0.2">
      <c r="B98" t="s">
        <v>4</v>
      </c>
      <c r="AM98">
        <f t="shared" si="1"/>
        <v>0</v>
      </c>
    </row>
    <row r="100" spans="1:39" ht="18" customHeight="1" x14ac:dyDescent="0.2">
      <c r="A100" s="22" t="s">
        <v>10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19"/>
    </row>
    <row r="101" spans="1:39" x14ac:dyDescent="0.2">
      <c r="B101" t="s">
        <v>5</v>
      </c>
      <c r="C101" s="11">
        <v>1</v>
      </c>
      <c r="F101">
        <v>1</v>
      </c>
      <c r="H101">
        <v>1</v>
      </c>
      <c r="I101" s="11">
        <v>1</v>
      </c>
      <c r="AM101">
        <f t="shared" si="1"/>
        <v>4</v>
      </c>
    </row>
    <row r="102" spans="1:39" x14ac:dyDescent="0.2">
      <c r="B102" t="s">
        <v>7</v>
      </c>
      <c r="D102">
        <v>1</v>
      </c>
      <c r="E102" s="11">
        <v>1</v>
      </c>
      <c r="G102" s="11">
        <v>1</v>
      </c>
      <c r="J102">
        <v>1</v>
      </c>
      <c r="K102" s="11">
        <v>1</v>
      </c>
      <c r="L102">
        <v>1</v>
      </c>
      <c r="AM102">
        <f t="shared" si="1"/>
        <v>6</v>
      </c>
    </row>
    <row r="104" spans="1:39" ht="17.25" customHeight="1" x14ac:dyDescent="0.2">
      <c r="A104" s="22" t="s">
        <v>11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19"/>
    </row>
    <row r="105" spans="1:39" x14ac:dyDescent="0.2">
      <c r="B105" t="s">
        <v>0</v>
      </c>
      <c r="AM105">
        <f t="shared" si="1"/>
        <v>0</v>
      </c>
    </row>
    <row r="106" spans="1:39" x14ac:dyDescent="0.2">
      <c r="B106" t="s">
        <v>1</v>
      </c>
      <c r="AM106">
        <f t="shared" si="1"/>
        <v>0</v>
      </c>
    </row>
    <row r="107" spans="1:39" x14ac:dyDescent="0.2">
      <c r="B107" t="s">
        <v>2</v>
      </c>
      <c r="AM107">
        <f t="shared" si="1"/>
        <v>0</v>
      </c>
    </row>
    <row r="108" spans="1:39" x14ac:dyDescent="0.2">
      <c r="B108" t="s">
        <v>3</v>
      </c>
      <c r="D108">
        <v>1</v>
      </c>
      <c r="G108" s="11">
        <v>1</v>
      </c>
      <c r="J108">
        <v>1</v>
      </c>
      <c r="K108" s="11">
        <v>1</v>
      </c>
      <c r="AM108">
        <f t="shared" si="1"/>
        <v>4</v>
      </c>
    </row>
    <row r="109" spans="1:39" x14ac:dyDescent="0.2">
      <c r="B109" t="s">
        <v>4</v>
      </c>
      <c r="E109" s="11">
        <v>1</v>
      </c>
      <c r="L109">
        <v>1</v>
      </c>
      <c r="AM109">
        <f t="shared" si="1"/>
        <v>2</v>
      </c>
    </row>
    <row r="111" spans="1:39" ht="17.25" customHeight="1" x14ac:dyDescent="0.2">
      <c r="A111" s="22" t="s">
        <v>12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19"/>
    </row>
    <row r="112" spans="1:39" x14ac:dyDescent="0.2">
      <c r="B112" t="s">
        <v>5</v>
      </c>
      <c r="C112" s="11">
        <v>1</v>
      </c>
      <c r="F112">
        <v>1</v>
      </c>
      <c r="H112">
        <v>1</v>
      </c>
      <c r="I112" s="11">
        <v>1</v>
      </c>
      <c r="K112" s="11">
        <v>1</v>
      </c>
      <c r="AM112">
        <f t="shared" ref="AM112:AM113" si="2">SUM(C112:AK112)</f>
        <v>5</v>
      </c>
    </row>
    <row r="113" spans="1:39" x14ac:dyDescent="0.2">
      <c r="B113" t="s">
        <v>7</v>
      </c>
      <c r="D113">
        <v>1</v>
      </c>
      <c r="E113" s="11">
        <v>1</v>
      </c>
      <c r="G113" s="11">
        <v>1</v>
      </c>
      <c r="J113">
        <v>1</v>
      </c>
      <c r="L113">
        <v>1</v>
      </c>
      <c r="AM113">
        <f t="shared" si="2"/>
        <v>5</v>
      </c>
    </row>
    <row r="115" spans="1:39" ht="15.75" customHeight="1" x14ac:dyDescent="0.2">
      <c r="A115" s="22" t="s">
        <v>13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19"/>
    </row>
    <row r="116" spans="1:39" x14ac:dyDescent="0.2">
      <c r="B116" t="s">
        <v>0</v>
      </c>
      <c r="I116" s="11">
        <v>1</v>
      </c>
      <c r="AM116">
        <f t="shared" ref="AM116:AM120" si="3">SUM(C116:AK116)</f>
        <v>1</v>
      </c>
    </row>
    <row r="117" spans="1:39" x14ac:dyDescent="0.2">
      <c r="B117" t="s">
        <v>1</v>
      </c>
      <c r="AM117">
        <f t="shared" si="3"/>
        <v>0</v>
      </c>
    </row>
    <row r="118" spans="1:39" x14ac:dyDescent="0.2">
      <c r="B118" t="s">
        <v>2</v>
      </c>
      <c r="AM118">
        <f t="shared" si="3"/>
        <v>0</v>
      </c>
    </row>
    <row r="119" spans="1:39" x14ac:dyDescent="0.2">
      <c r="B119" t="s">
        <v>3</v>
      </c>
      <c r="G119" s="11">
        <v>1</v>
      </c>
      <c r="J119">
        <v>1</v>
      </c>
      <c r="AM119">
        <f t="shared" si="3"/>
        <v>2</v>
      </c>
    </row>
    <row r="120" spans="1:39" x14ac:dyDescent="0.2">
      <c r="B120" t="s">
        <v>4</v>
      </c>
      <c r="D120">
        <v>1</v>
      </c>
      <c r="E120" s="11">
        <v>1</v>
      </c>
      <c r="L120">
        <v>1</v>
      </c>
      <c r="AM120">
        <f t="shared" si="3"/>
        <v>3</v>
      </c>
    </row>
    <row r="122" spans="1:39" ht="16.5" customHeight="1" x14ac:dyDescent="0.2">
      <c r="A122" s="22" t="s">
        <v>14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19"/>
    </row>
    <row r="123" spans="1:39" x14ac:dyDescent="0.2">
      <c r="B123" t="s">
        <v>5</v>
      </c>
      <c r="AM123">
        <f t="shared" si="1"/>
        <v>0</v>
      </c>
    </row>
    <row r="124" spans="1:39" x14ac:dyDescent="0.2">
      <c r="B124" t="s">
        <v>6</v>
      </c>
      <c r="C124" s="11">
        <v>1</v>
      </c>
      <c r="D124">
        <v>1</v>
      </c>
      <c r="F124">
        <v>1</v>
      </c>
      <c r="I124" s="11">
        <v>1</v>
      </c>
      <c r="J124">
        <v>1</v>
      </c>
      <c r="L124">
        <v>1</v>
      </c>
      <c r="AM124">
        <f t="shared" si="1"/>
        <v>6</v>
      </c>
    </row>
    <row r="125" spans="1:39" x14ac:dyDescent="0.2">
      <c r="B125" t="s">
        <v>7</v>
      </c>
      <c r="E125" s="11">
        <v>1</v>
      </c>
      <c r="G125" s="11">
        <v>1</v>
      </c>
      <c r="H125">
        <v>1</v>
      </c>
      <c r="K125" s="11">
        <v>1</v>
      </c>
      <c r="AM125">
        <f t="shared" si="1"/>
        <v>4</v>
      </c>
    </row>
    <row r="126" spans="1:39" x14ac:dyDescent="0.2">
      <c r="A126" s="10" t="s">
        <v>30</v>
      </c>
      <c r="B126" s="1" t="s">
        <v>31</v>
      </c>
      <c r="C126" s="14"/>
      <c r="D126" s="1"/>
      <c r="E126" s="14"/>
      <c r="F126" s="1"/>
      <c r="G126" s="14"/>
      <c r="H126" s="1"/>
      <c r="I126" s="14"/>
      <c r="J126" s="1"/>
      <c r="K126" s="14"/>
      <c r="L126" s="1"/>
      <c r="M126" s="14"/>
      <c r="N126" s="1"/>
      <c r="O126" s="14"/>
      <c r="P126" s="1"/>
    </row>
    <row r="127" spans="1:39" x14ac:dyDescent="0.2">
      <c r="B127" t="s">
        <v>5</v>
      </c>
      <c r="F127">
        <v>1</v>
      </c>
      <c r="AM127">
        <f>SUM(A127:AK127)</f>
        <v>1</v>
      </c>
    </row>
    <row r="128" spans="1:39" x14ac:dyDescent="0.2">
      <c r="B128" t="s">
        <v>32</v>
      </c>
      <c r="D128">
        <v>1</v>
      </c>
      <c r="J128">
        <v>1</v>
      </c>
      <c r="AM128">
        <f>SUM(C128:AK128)</f>
        <v>2</v>
      </c>
    </row>
    <row r="129" spans="1:39" x14ac:dyDescent="0.2">
      <c r="B129" t="s">
        <v>33</v>
      </c>
    </row>
    <row r="130" spans="1:39" x14ac:dyDescent="0.2">
      <c r="B130" t="s">
        <v>34</v>
      </c>
      <c r="C130" s="11">
        <v>1</v>
      </c>
      <c r="E130" s="11">
        <v>1</v>
      </c>
      <c r="F130" s="11"/>
      <c r="G130" s="11">
        <v>1</v>
      </c>
      <c r="H130" s="11">
        <v>1</v>
      </c>
      <c r="I130" s="11">
        <v>1</v>
      </c>
      <c r="J130" s="11"/>
      <c r="K130" s="11">
        <v>1</v>
      </c>
      <c r="L130" s="11">
        <v>1</v>
      </c>
      <c r="N130" s="11"/>
      <c r="P130" s="11"/>
      <c r="R130" s="11"/>
      <c r="T130" s="11"/>
      <c r="V130" s="11"/>
      <c r="AM130">
        <f>SUM(C130:AK130)</f>
        <v>7</v>
      </c>
    </row>
    <row r="131" spans="1:39" x14ac:dyDescent="0.2">
      <c r="A131" s="10" t="s">
        <v>35</v>
      </c>
      <c r="B131" s="15"/>
      <c r="C131" s="16"/>
      <c r="D131" s="15"/>
      <c r="E131" s="16"/>
      <c r="F131" s="15"/>
      <c r="G131" s="16"/>
      <c r="H131" s="15"/>
      <c r="I131" s="16"/>
    </row>
    <row r="132" spans="1:39" x14ac:dyDescent="0.2">
      <c r="B132" t="s">
        <v>5</v>
      </c>
      <c r="F132">
        <v>1</v>
      </c>
      <c r="AM132">
        <v>0</v>
      </c>
    </row>
    <row r="133" spans="1:39" x14ac:dyDescent="0.2">
      <c r="B133" t="s">
        <v>37</v>
      </c>
      <c r="D133">
        <v>1</v>
      </c>
      <c r="I133" s="11">
        <v>1</v>
      </c>
      <c r="J133">
        <v>1</v>
      </c>
      <c r="L133">
        <v>1</v>
      </c>
      <c r="AM133">
        <f>SUM(C133:AK133)</f>
        <v>4</v>
      </c>
    </row>
    <row r="134" spans="1:39" x14ac:dyDescent="0.2">
      <c r="B134" t="s">
        <v>36</v>
      </c>
      <c r="E134" s="11">
        <v>1</v>
      </c>
      <c r="G134" s="11">
        <v>1</v>
      </c>
      <c r="H134">
        <v>1</v>
      </c>
      <c r="K134" s="11">
        <v>1</v>
      </c>
      <c r="AM134">
        <f>SUM(C134:AK134)</f>
        <v>4</v>
      </c>
    </row>
    <row r="135" spans="1:39" x14ac:dyDescent="0.2">
      <c r="A135" s="10" t="s">
        <v>38</v>
      </c>
      <c r="B135" s="1" t="s">
        <v>39</v>
      </c>
      <c r="C135" s="14"/>
      <c r="D135" s="1"/>
      <c r="E135" s="14"/>
      <c r="F135" s="1"/>
      <c r="G135" s="14"/>
      <c r="H135" s="1"/>
      <c r="I135" s="14"/>
    </row>
    <row r="136" spans="1:39" x14ac:dyDescent="0.2">
      <c r="B136" t="s">
        <v>5</v>
      </c>
      <c r="AM136">
        <f>SUM(C136:AK136)</f>
        <v>0</v>
      </c>
    </row>
    <row r="137" spans="1:39" x14ac:dyDescent="0.2">
      <c r="B137" t="s">
        <v>37</v>
      </c>
      <c r="C137" s="11">
        <v>1</v>
      </c>
      <c r="D137">
        <v>1</v>
      </c>
      <c r="E137" s="11">
        <v>1</v>
      </c>
      <c r="F137">
        <v>1</v>
      </c>
      <c r="I137" s="11">
        <v>1</v>
      </c>
      <c r="J137">
        <v>1</v>
      </c>
      <c r="L137">
        <v>1</v>
      </c>
      <c r="AM137">
        <f>SUM(C137:AK137)</f>
        <v>7</v>
      </c>
    </row>
    <row r="138" spans="1:39" x14ac:dyDescent="0.2">
      <c r="B138" t="s">
        <v>36</v>
      </c>
      <c r="G138" s="11">
        <v>1</v>
      </c>
      <c r="H138">
        <v>1</v>
      </c>
      <c r="K138" s="11">
        <v>1</v>
      </c>
      <c r="AM138">
        <f>SUM(C138:AK138)</f>
        <v>3</v>
      </c>
    </row>
    <row r="139" spans="1:39" x14ac:dyDescent="0.2">
      <c r="A139" s="10" t="s">
        <v>40</v>
      </c>
      <c r="B139" s="1"/>
      <c r="C139" s="14"/>
      <c r="D139" s="1"/>
      <c r="E139" s="14"/>
      <c r="F139" s="1"/>
      <c r="G139" s="14"/>
      <c r="H139" s="1"/>
      <c r="I139" s="14"/>
      <c r="J139" s="1"/>
      <c r="K139" s="14"/>
      <c r="L139" s="1"/>
      <c r="M139" s="14"/>
      <c r="N139" s="1"/>
      <c r="O139" s="14"/>
      <c r="P139" s="1"/>
      <c r="Q139" s="14"/>
      <c r="R139" s="1"/>
      <c r="S139" s="14"/>
    </row>
    <row r="140" spans="1:39" x14ac:dyDescent="0.2">
      <c r="A140" s="10" t="s">
        <v>29</v>
      </c>
      <c r="B140" s="13" t="s">
        <v>44</v>
      </c>
      <c r="D140">
        <v>1</v>
      </c>
      <c r="F140">
        <v>1</v>
      </c>
      <c r="L140">
        <v>1</v>
      </c>
      <c r="AM140">
        <f>SUM(C140:AK140)</f>
        <v>3</v>
      </c>
    </row>
    <row r="141" spans="1:39" x14ac:dyDescent="0.2">
      <c r="B141" s="13" t="s">
        <v>43</v>
      </c>
    </row>
    <row r="142" spans="1:39" x14ac:dyDescent="0.2">
      <c r="B142" s="13" t="s">
        <v>42</v>
      </c>
      <c r="C142" s="11">
        <v>1</v>
      </c>
      <c r="E142" s="11">
        <v>1</v>
      </c>
      <c r="H142">
        <v>1</v>
      </c>
      <c r="J142">
        <v>1</v>
      </c>
      <c r="AM142">
        <f>SUM(C142:AK142)</f>
        <v>4</v>
      </c>
    </row>
    <row r="143" spans="1:39" x14ac:dyDescent="0.2">
      <c r="B143" s="13" t="s">
        <v>41</v>
      </c>
    </row>
    <row r="144" spans="1:39" x14ac:dyDescent="0.2">
      <c r="B144" s="13" t="s">
        <v>45</v>
      </c>
      <c r="G144" s="11">
        <v>1</v>
      </c>
      <c r="I144" s="11">
        <v>1</v>
      </c>
      <c r="K144" s="11">
        <v>1</v>
      </c>
      <c r="AM144">
        <f>SUM(C144:AK144)</f>
        <v>3</v>
      </c>
    </row>
    <row r="145" spans="1:39" x14ac:dyDescent="0.2">
      <c r="B145" s="13" t="s">
        <v>50</v>
      </c>
    </row>
    <row r="146" spans="1:39" x14ac:dyDescent="0.2">
      <c r="B146" s="13" t="s">
        <v>46</v>
      </c>
    </row>
    <row r="147" spans="1:39" x14ac:dyDescent="0.2">
      <c r="A147" s="10" t="s">
        <v>47</v>
      </c>
      <c r="B147" s="1" t="s">
        <v>48</v>
      </c>
    </row>
    <row r="148" spans="1:39" x14ac:dyDescent="0.2">
      <c r="B148" s="13" t="s">
        <v>36</v>
      </c>
      <c r="C148" s="11">
        <v>1</v>
      </c>
      <c r="E148" s="11">
        <v>1</v>
      </c>
      <c r="I148" s="11">
        <v>1</v>
      </c>
      <c r="K148" s="11">
        <v>1</v>
      </c>
      <c r="L148">
        <v>1</v>
      </c>
      <c r="M148" s="11">
        <v>1</v>
      </c>
      <c r="AM148">
        <f>SUM(C148:AK148)</f>
        <v>6</v>
      </c>
    </row>
    <row r="149" spans="1:39" x14ac:dyDescent="0.2">
      <c r="B149" s="13" t="s">
        <v>37</v>
      </c>
      <c r="G149" s="11">
        <v>1</v>
      </c>
      <c r="J149">
        <v>1</v>
      </c>
      <c r="AM149">
        <f>SUM(C149:AK149)</f>
        <v>2</v>
      </c>
    </row>
    <row r="150" spans="1:39" x14ac:dyDescent="0.2">
      <c r="B150" s="13" t="s">
        <v>49</v>
      </c>
      <c r="F150">
        <v>1</v>
      </c>
      <c r="AM150">
        <f>SUM(C150:AK150)</f>
        <v>1</v>
      </c>
    </row>
  </sheetData>
  <mergeCells count="21">
    <mergeCell ref="A122:AK122"/>
    <mergeCell ref="A45:AK45"/>
    <mergeCell ref="A52:AK52"/>
    <mergeCell ref="A59:AK59"/>
    <mergeCell ref="A66:AK66"/>
    <mergeCell ref="A100:AK100"/>
    <mergeCell ref="A111:AK111"/>
    <mergeCell ref="A115:AK115"/>
    <mergeCell ref="A1:AK1"/>
    <mergeCell ref="A2:AK2"/>
    <mergeCell ref="A10:AK10"/>
    <mergeCell ref="A104:AK104"/>
    <mergeCell ref="A17:AK17"/>
    <mergeCell ref="A24:AK24"/>
    <mergeCell ref="A31:AK31"/>
    <mergeCell ref="A38:AK38"/>
    <mergeCell ref="A73:AK73"/>
    <mergeCell ref="A77:AK77"/>
    <mergeCell ref="A82:AK82"/>
    <mergeCell ref="A89:AK89"/>
    <mergeCell ref="A93:AK93"/>
  </mergeCells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-Consorzio Cometa - &amp;R&amp;9Pag.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6"/>
  <sheetViews>
    <sheetView tabSelected="1" topLeftCell="A202" workbookViewId="0">
      <selection activeCell="S175" sqref="S175"/>
    </sheetView>
  </sheetViews>
  <sheetFormatPr defaultRowHeight="12.75" x14ac:dyDescent="0.2"/>
  <cols>
    <col min="1" max="1" width="3.7109375" style="1" customWidth="1"/>
    <col min="2" max="2" width="23.140625" customWidth="1"/>
    <col min="3" max="3" width="5.42578125" customWidth="1"/>
    <col min="4" max="4" width="2.140625" customWidth="1"/>
    <col min="5" max="5" width="9.7109375" style="7" customWidth="1"/>
    <col min="6" max="6" width="54.5703125" customWidth="1"/>
  </cols>
  <sheetData>
    <row r="1" spans="1:23" ht="29.25" customHeight="1" x14ac:dyDescent="0.2">
      <c r="A1" s="21" t="str">
        <f>'2024'!A1</f>
        <v>Sede: Ameglia    Anno: 2024</v>
      </c>
      <c r="B1" s="21"/>
      <c r="C1" s="21"/>
      <c r="D1" s="21"/>
      <c r="E1" s="21"/>
      <c r="F1" s="21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3" spans="1:23" s="5" customFormat="1" ht="24.95" customHeight="1" x14ac:dyDescent="0.2">
      <c r="A3" s="22" t="s">
        <v>15</v>
      </c>
      <c r="B3" s="22"/>
      <c r="C3" s="22"/>
      <c r="D3" s="22"/>
      <c r="E3" s="22"/>
      <c r="F3" s="22"/>
      <c r="G3"/>
      <c r="H3"/>
      <c r="I3"/>
      <c r="J3"/>
    </row>
    <row r="4" spans="1:23" x14ac:dyDescent="0.2">
      <c r="B4" t="s">
        <v>0</v>
      </c>
      <c r="C4">
        <f>'2024'!AM4</f>
        <v>0</v>
      </c>
      <c r="E4" s="6">
        <f>C4/C9</f>
        <v>0</v>
      </c>
      <c r="I4" t="s">
        <v>66</v>
      </c>
      <c r="J4">
        <f>C4+C5</f>
        <v>0</v>
      </c>
    </row>
    <row r="5" spans="1:23" x14ac:dyDescent="0.2">
      <c r="B5" t="s">
        <v>1</v>
      </c>
      <c r="C5">
        <f>'2024'!AM5</f>
        <v>0</v>
      </c>
      <c r="E5" s="6">
        <f>C5/C9</f>
        <v>0</v>
      </c>
      <c r="I5" t="s">
        <v>67</v>
      </c>
      <c r="J5">
        <f>C6+C7+C8</f>
        <v>11</v>
      </c>
    </row>
    <row r="6" spans="1:23" x14ac:dyDescent="0.2">
      <c r="B6" t="s">
        <v>2</v>
      </c>
      <c r="C6">
        <f>'2024'!AM6</f>
        <v>3</v>
      </c>
      <c r="E6" s="6">
        <f>C6/C9</f>
        <v>0.27272727272727271</v>
      </c>
    </row>
    <row r="7" spans="1:23" x14ac:dyDescent="0.2">
      <c r="B7" t="s">
        <v>3</v>
      </c>
      <c r="C7">
        <f>'2024'!AM7</f>
        <v>6</v>
      </c>
      <c r="E7" s="6">
        <f>C7/C9</f>
        <v>0.54545454545454541</v>
      </c>
    </row>
    <row r="8" spans="1:23" x14ac:dyDescent="0.2">
      <c r="B8" t="s">
        <v>4</v>
      </c>
      <c r="C8">
        <f>'2024'!AM8</f>
        <v>2</v>
      </c>
      <c r="E8" s="6">
        <f>C8/C9</f>
        <v>0.18181818181818182</v>
      </c>
    </row>
    <row r="9" spans="1:23" x14ac:dyDescent="0.2">
      <c r="C9" s="2">
        <f>SUM(C4:C8)</f>
        <v>11</v>
      </c>
    </row>
    <row r="10" spans="1:23" ht="71.25" customHeight="1" x14ac:dyDescent="0.2">
      <c r="C10" s="4"/>
    </row>
    <row r="11" spans="1:23" ht="24.95" customHeight="1" x14ac:dyDescent="0.2">
      <c r="A11" s="23" t="s">
        <v>23</v>
      </c>
      <c r="B11" s="23"/>
      <c r="C11" s="23"/>
      <c r="D11" s="23"/>
      <c r="E11" s="23"/>
      <c r="F11" s="23"/>
    </row>
    <row r="12" spans="1:23" x14ac:dyDescent="0.2">
      <c r="B12" t="s">
        <v>0</v>
      </c>
      <c r="C12">
        <f>'2024'!AM11</f>
        <v>1</v>
      </c>
      <c r="E12" s="6">
        <f>C12/C17</f>
        <v>9.0909090909090912E-2</v>
      </c>
    </row>
    <row r="13" spans="1:23" x14ac:dyDescent="0.2">
      <c r="B13" t="s">
        <v>1</v>
      </c>
      <c r="C13">
        <f>'2024'!AM12</f>
        <v>2</v>
      </c>
      <c r="E13" s="6">
        <f>C13/C17</f>
        <v>0.18181818181818182</v>
      </c>
      <c r="I13" t="s">
        <v>66</v>
      </c>
      <c r="J13">
        <f>C12+C13</f>
        <v>3</v>
      </c>
    </row>
    <row r="14" spans="1:23" x14ac:dyDescent="0.2">
      <c r="B14" t="s">
        <v>2</v>
      </c>
      <c r="C14">
        <f>'2024'!AM13</f>
        <v>2</v>
      </c>
      <c r="E14" s="6">
        <f>C14/C17</f>
        <v>0.18181818181818182</v>
      </c>
      <c r="I14" t="s">
        <v>68</v>
      </c>
      <c r="J14">
        <f>C14+C15+C16</f>
        <v>8</v>
      </c>
    </row>
    <row r="15" spans="1:23" x14ac:dyDescent="0.2">
      <c r="B15" t="s">
        <v>3</v>
      </c>
      <c r="C15">
        <f>'2024'!AM14</f>
        <v>5</v>
      </c>
      <c r="E15" s="6">
        <f>C15/C17</f>
        <v>0.45454545454545453</v>
      </c>
    </row>
    <row r="16" spans="1:23" x14ac:dyDescent="0.2">
      <c r="B16" t="s">
        <v>4</v>
      </c>
      <c r="C16">
        <f>'2024'!AM15</f>
        <v>1</v>
      </c>
      <c r="E16" s="6">
        <f>C16/C17</f>
        <v>9.0909090909090912E-2</v>
      </c>
    </row>
    <row r="17" spans="1:10" x14ac:dyDescent="0.2">
      <c r="C17" s="2">
        <f>SUM(C12:C16)</f>
        <v>11</v>
      </c>
    </row>
    <row r="18" spans="1:10" ht="72.75" customHeight="1" x14ac:dyDescent="0.2">
      <c r="C18" s="4"/>
    </row>
    <row r="19" spans="1:10" ht="30" customHeight="1" x14ac:dyDescent="0.2">
      <c r="A19" s="23" t="s">
        <v>16</v>
      </c>
      <c r="B19" s="23"/>
      <c r="C19" s="23"/>
      <c r="D19" s="23"/>
      <c r="E19" s="23"/>
      <c r="F19" s="23"/>
    </row>
    <row r="20" spans="1:10" x14ac:dyDescent="0.2">
      <c r="B20" t="s">
        <v>0</v>
      </c>
      <c r="C20">
        <f>'2024'!AM18</f>
        <v>1</v>
      </c>
      <c r="E20" s="6">
        <f>C20/C25</f>
        <v>9.0909090909090912E-2</v>
      </c>
    </row>
    <row r="21" spans="1:10" x14ac:dyDescent="0.2">
      <c r="B21" t="s">
        <v>1</v>
      </c>
      <c r="C21">
        <f>'2024'!AM19</f>
        <v>0</v>
      </c>
      <c r="E21" s="6">
        <f>C21/C25</f>
        <v>0</v>
      </c>
      <c r="I21" t="s">
        <v>66</v>
      </c>
      <c r="J21">
        <f>C20+C21</f>
        <v>1</v>
      </c>
    </row>
    <row r="22" spans="1:10" x14ac:dyDescent="0.2">
      <c r="B22" t="s">
        <v>2</v>
      </c>
      <c r="C22">
        <f>'2024'!AM20</f>
        <v>2</v>
      </c>
      <c r="E22" s="6">
        <f>C22/C25</f>
        <v>0.18181818181818182</v>
      </c>
      <c r="I22" t="s">
        <v>68</v>
      </c>
      <c r="J22">
        <f>C22+C23+C24</f>
        <v>10</v>
      </c>
    </row>
    <row r="23" spans="1:10" x14ac:dyDescent="0.2">
      <c r="B23" t="s">
        <v>3</v>
      </c>
      <c r="C23">
        <f>'2024'!AM21</f>
        <v>4</v>
      </c>
      <c r="E23" s="6">
        <f>C23/C25</f>
        <v>0.36363636363636365</v>
      </c>
    </row>
    <row r="24" spans="1:10" x14ac:dyDescent="0.2">
      <c r="B24" t="s">
        <v>4</v>
      </c>
      <c r="C24">
        <f>'2024'!AM22</f>
        <v>4</v>
      </c>
      <c r="E24" s="6">
        <f>C24/C25</f>
        <v>0.36363636363636365</v>
      </c>
    </row>
    <row r="25" spans="1:10" x14ac:dyDescent="0.2">
      <c r="C25" s="2">
        <f>SUM(C20:C24)</f>
        <v>11</v>
      </c>
    </row>
    <row r="26" spans="1:10" ht="82.5" customHeight="1" x14ac:dyDescent="0.2">
      <c r="C26" s="4"/>
    </row>
    <row r="27" spans="1:10" ht="24.95" customHeight="1" x14ac:dyDescent="0.2">
      <c r="A27" s="23" t="s">
        <v>24</v>
      </c>
      <c r="B27" s="23"/>
      <c r="C27" s="23"/>
      <c r="D27" s="23"/>
      <c r="E27" s="23"/>
      <c r="F27" s="23"/>
    </row>
    <row r="28" spans="1:10" x14ac:dyDescent="0.2">
      <c r="B28" t="s">
        <v>0</v>
      </c>
      <c r="C28" s="3">
        <f>'2024'!AM25</f>
        <v>1</v>
      </c>
      <c r="E28" s="6">
        <f>C28/C33</f>
        <v>9.0909090909090912E-2</v>
      </c>
    </row>
    <row r="29" spans="1:10" x14ac:dyDescent="0.2">
      <c r="B29" t="s">
        <v>1</v>
      </c>
      <c r="C29" s="3">
        <f>'2024'!AM26</f>
        <v>0</v>
      </c>
      <c r="E29" s="6">
        <f>C29/C33</f>
        <v>0</v>
      </c>
    </row>
    <row r="30" spans="1:10" x14ac:dyDescent="0.2">
      <c r="B30" t="s">
        <v>2</v>
      </c>
      <c r="C30" s="3">
        <f>'2024'!AM27</f>
        <v>2</v>
      </c>
      <c r="E30" s="6">
        <f>C30/C33</f>
        <v>0.18181818181818182</v>
      </c>
      <c r="I30" t="s">
        <v>66</v>
      </c>
      <c r="J30">
        <f>C28+C29</f>
        <v>1</v>
      </c>
    </row>
    <row r="31" spans="1:10" x14ac:dyDescent="0.2">
      <c r="B31" t="s">
        <v>3</v>
      </c>
      <c r="C31" s="3">
        <f>'2024'!AM28</f>
        <v>6</v>
      </c>
      <c r="E31" s="6">
        <f>C31/C33</f>
        <v>0.54545454545454541</v>
      </c>
      <c r="I31" t="s">
        <v>68</v>
      </c>
      <c r="J31">
        <f>C30+C31+C32</f>
        <v>10</v>
      </c>
    </row>
    <row r="32" spans="1:10" x14ac:dyDescent="0.2">
      <c r="B32" t="s">
        <v>4</v>
      </c>
      <c r="C32" s="3">
        <f>'2024'!AM29</f>
        <v>2</v>
      </c>
      <c r="E32" s="6">
        <f>C32/C33</f>
        <v>0.18181818181818182</v>
      </c>
    </row>
    <row r="33" spans="1:10" x14ac:dyDescent="0.2">
      <c r="C33" s="2">
        <f>SUM(C28:C32)</f>
        <v>11</v>
      </c>
    </row>
    <row r="34" spans="1:10" ht="82.5" customHeight="1" x14ac:dyDescent="0.2">
      <c r="C34" s="4"/>
    </row>
    <row r="35" spans="1:10" ht="24.95" customHeight="1" x14ac:dyDescent="0.2">
      <c r="A35" s="23" t="s">
        <v>25</v>
      </c>
      <c r="B35" s="23"/>
      <c r="C35" s="23"/>
      <c r="D35" s="23"/>
      <c r="E35" s="23"/>
      <c r="F35" s="23"/>
    </row>
    <row r="36" spans="1:10" x14ac:dyDescent="0.2">
      <c r="B36" t="s">
        <v>0</v>
      </c>
      <c r="C36">
        <f>'2024'!AM32</f>
        <v>0</v>
      </c>
      <c r="E36" s="6">
        <f>C36/C41</f>
        <v>0</v>
      </c>
    </row>
    <row r="37" spans="1:10" x14ac:dyDescent="0.2">
      <c r="B37" t="s">
        <v>1</v>
      </c>
      <c r="C37">
        <f>'2024'!AM33</f>
        <v>1</v>
      </c>
      <c r="E37" s="6">
        <f>C37/C41</f>
        <v>9.0909090909090912E-2</v>
      </c>
    </row>
    <row r="38" spans="1:10" x14ac:dyDescent="0.2">
      <c r="B38" t="s">
        <v>2</v>
      </c>
      <c r="C38">
        <f>'2024'!AM34</f>
        <v>5</v>
      </c>
      <c r="E38" s="6">
        <f>C38/C41</f>
        <v>0.45454545454545453</v>
      </c>
      <c r="I38" t="s">
        <v>69</v>
      </c>
      <c r="J38">
        <f>C36+C37</f>
        <v>1</v>
      </c>
    </row>
    <row r="39" spans="1:10" x14ac:dyDescent="0.2">
      <c r="B39" t="s">
        <v>3</v>
      </c>
      <c r="C39">
        <f>'2024'!AM35</f>
        <v>3</v>
      </c>
      <c r="E39" s="6">
        <f>C39/C41</f>
        <v>0.27272727272727271</v>
      </c>
      <c r="I39" t="s">
        <v>68</v>
      </c>
      <c r="J39">
        <f>C38+C39+C40</f>
        <v>10</v>
      </c>
    </row>
    <row r="40" spans="1:10" x14ac:dyDescent="0.2">
      <c r="B40" t="s">
        <v>4</v>
      </c>
      <c r="C40">
        <f>'2024'!AM36</f>
        <v>2</v>
      </c>
      <c r="E40" s="6">
        <f>C40/C41</f>
        <v>0.18181818181818182</v>
      </c>
    </row>
    <row r="41" spans="1:10" x14ac:dyDescent="0.2">
      <c r="C41" s="2">
        <f>SUM(C36:C40)</f>
        <v>11</v>
      </c>
    </row>
    <row r="42" spans="1:10" ht="82.5" customHeight="1" x14ac:dyDescent="0.2">
      <c r="C42" s="4"/>
    </row>
    <row r="43" spans="1:10" ht="24.95" customHeight="1" x14ac:dyDescent="0.2">
      <c r="A43" s="23" t="s">
        <v>17</v>
      </c>
      <c r="B43" s="23"/>
      <c r="C43" s="23"/>
      <c r="D43" s="23"/>
      <c r="E43" s="23"/>
      <c r="F43" s="23"/>
    </row>
    <row r="44" spans="1:10" x14ac:dyDescent="0.2">
      <c r="B44" t="s">
        <v>0</v>
      </c>
      <c r="C44" s="3">
        <f>'2024'!AM39</f>
        <v>1</v>
      </c>
      <c r="E44" s="6">
        <f>C44/C49</f>
        <v>9.0909090909090912E-2</v>
      </c>
    </row>
    <row r="45" spans="1:10" x14ac:dyDescent="0.2">
      <c r="B45" t="s">
        <v>1</v>
      </c>
      <c r="C45" s="3">
        <f>'2024'!AM40</f>
        <v>0</v>
      </c>
      <c r="E45" s="6">
        <f>C45/C49</f>
        <v>0</v>
      </c>
      <c r="I45" t="s">
        <v>69</v>
      </c>
      <c r="J45">
        <f>C44+C45</f>
        <v>1</v>
      </c>
    </row>
    <row r="46" spans="1:10" x14ac:dyDescent="0.2">
      <c r="B46" t="s">
        <v>2</v>
      </c>
      <c r="C46" s="3">
        <f>'2024'!AM41</f>
        <v>4</v>
      </c>
      <c r="E46" s="6">
        <f>C46/C49</f>
        <v>0.36363636363636365</v>
      </c>
      <c r="I46" t="s">
        <v>68</v>
      </c>
      <c r="J46">
        <f>C46+C48+C47</f>
        <v>10</v>
      </c>
    </row>
    <row r="47" spans="1:10" x14ac:dyDescent="0.2">
      <c r="B47" t="s">
        <v>3</v>
      </c>
      <c r="C47" s="3">
        <f>'2024'!AM42</f>
        <v>3</v>
      </c>
      <c r="E47" s="6">
        <f>C47/C49</f>
        <v>0.27272727272727271</v>
      </c>
    </row>
    <row r="48" spans="1:10" x14ac:dyDescent="0.2">
      <c r="B48" t="s">
        <v>4</v>
      </c>
      <c r="C48" s="3">
        <f>'2024'!AM43</f>
        <v>3</v>
      </c>
      <c r="E48" s="6">
        <f>C48/C49</f>
        <v>0.27272727272727271</v>
      </c>
    </row>
    <row r="49" spans="1:10" x14ac:dyDescent="0.2">
      <c r="C49" s="2">
        <f>SUM(C44:C48)</f>
        <v>11</v>
      </c>
    </row>
    <row r="50" spans="1:10" ht="82.5" customHeight="1" x14ac:dyDescent="0.2">
      <c r="C50" s="4"/>
    </row>
    <row r="51" spans="1:10" ht="24.95" customHeight="1" x14ac:dyDescent="0.2">
      <c r="A51" s="23" t="s">
        <v>18</v>
      </c>
      <c r="B51" s="23"/>
      <c r="C51" s="23"/>
      <c r="D51" s="23"/>
      <c r="E51" s="23"/>
      <c r="F51" s="23"/>
    </row>
    <row r="52" spans="1:10" x14ac:dyDescent="0.2">
      <c r="B52" t="s">
        <v>0</v>
      </c>
      <c r="C52" s="3">
        <f>'2024'!AM46</f>
        <v>1</v>
      </c>
      <c r="E52" s="6">
        <f>C52/C57</f>
        <v>9.0909090909090912E-2</v>
      </c>
    </row>
    <row r="53" spans="1:10" x14ac:dyDescent="0.2">
      <c r="B53" t="s">
        <v>1</v>
      </c>
      <c r="C53" s="3">
        <f>'2024'!AM47</f>
        <v>0</v>
      </c>
      <c r="E53" s="6">
        <f>C53/C57</f>
        <v>0</v>
      </c>
      <c r="I53" t="s">
        <v>70</v>
      </c>
      <c r="J53">
        <f>C52+C53</f>
        <v>1</v>
      </c>
    </row>
    <row r="54" spans="1:10" x14ac:dyDescent="0.2">
      <c r="B54" t="s">
        <v>2</v>
      </c>
      <c r="C54" s="3">
        <f>'2024'!AM48</f>
        <v>4</v>
      </c>
      <c r="E54" s="6">
        <f>C54/C57</f>
        <v>0.36363636363636365</v>
      </c>
      <c r="I54" t="s">
        <v>66</v>
      </c>
      <c r="J54">
        <f>C54+C55+C56</f>
        <v>10</v>
      </c>
    </row>
    <row r="55" spans="1:10" x14ac:dyDescent="0.2">
      <c r="B55" t="s">
        <v>3</v>
      </c>
      <c r="C55" s="3">
        <f>'2024'!AM49</f>
        <v>5</v>
      </c>
      <c r="E55" s="6">
        <f>C55/C57</f>
        <v>0.45454545454545453</v>
      </c>
    </row>
    <row r="56" spans="1:10" x14ac:dyDescent="0.2">
      <c r="B56" t="s">
        <v>4</v>
      </c>
      <c r="C56" s="3">
        <f>'2024'!AM50</f>
        <v>1</v>
      </c>
      <c r="E56" s="6">
        <f>C56/C57</f>
        <v>9.0909090909090912E-2</v>
      </c>
    </row>
    <row r="57" spans="1:10" x14ac:dyDescent="0.2">
      <c r="C57" s="2">
        <f>SUM(C52:C56)</f>
        <v>11</v>
      </c>
    </row>
    <row r="58" spans="1:10" ht="82.5" customHeight="1" x14ac:dyDescent="0.2">
      <c r="C58" s="4"/>
    </row>
    <row r="59" spans="1:10" ht="24.95" customHeight="1" x14ac:dyDescent="0.2">
      <c r="A59" s="23" t="s">
        <v>19</v>
      </c>
      <c r="B59" s="23"/>
      <c r="C59" s="23"/>
      <c r="D59" s="23"/>
      <c r="E59" s="23"/>
      <c r="F59" s="23"/>
    </row>
    <row r="60" spans="1:10" x14ac:dyDescent="0.2">
      <c r="B60" t="s">
        <v>0</v>
      </c>
      <c r="C60" s="3">
        <f>'2024'!AM53</f>
        <v>0</v>
      </c>
      <c r="E60" s="6">
        <f>C60/C65</f>
        <v>0</v>
      </c>
    </row>
    <row r="61" spans="1:10" x14ac:dyDescent="0.2">
      <c r="B61" t="s">
        <v>1</v>
      </c>
      <c r="C61" s="3">
        <f>'2024'!AM54</f>
        <v>0</v>
      </c>
      <c r="E61" s="6">
        <f>C61/C65</f>
        <v>0</v>
      </c>
      <c r="I61" t="s">
        <v>66</v>
      </c>
      <c r="J61">
        <f>C60+C61</f>
        <v>0</v>
      </c>
    </row>
    <row r="62" spans="1:10" x14ac:dyDescent="0.2">
      <c r="B62" t="s">
        <v>2</v>
      </c>
      <c r="C62" s="3">
        <f>'2024'!AM55</f>
        <v>4</v>
      </c>
      <c r="E62" s="6">
        <f>C62/C65</f>
        <v>0.36363636363636365</v>
      </c>
      <c r="I62" t="s">
        <v>68</v>
      </c>
      <c r="J62">
        <f>C62+C63+C64</f>
        <v>11</v>
      </c>
    </row>
    <row r="63" spans="1:10" x14ac:dyDescent="0.2">
      <c r="B63" t="s">
        <v>3</v>
      </c>
      <c r="C63" s="3">
        <f>'2024'!AM56</f>
        <v>4</v>
      </c>
      <c r="E63" s="6">
        <f>C63/C65</f>
        <v>0.36363636363636365</v>
      </c>
    </row>
    <row r="64" spans="1:10" x14ac:dyDescent="0.2">
      <c r="B64" t="s">
        <v>4</v>
      </c>
      <c r="C64" s="3">
        <f>'2024'!AM57</f>
        <v>3</v>
      </c>
      <c r="E64" s="6">
        <f>C64/C65</f>
        <v>0.27272727272727271</v>
      </c>
    </row>
    <row r="65" spans="1:10" x14ac:dyDescent="0.2">
      <c r="C65" s="2">
        <f>SUM(C60:C64)</f>
        <v>11</v>
      </c>
    </row>
    <row r="66" spans="1:10" ht="88.5" customHeight="1" x14ac:dyDescent="0.2">
      <c r="C66" s="4"/>
    </row>
    <row r="67" spans="1:10" ht="24.95" customHeight="1" x14ac:dyDescent="0.2">
      <c r="A67" s="23" t="s">
        <v>20</v>
      </c>
      <c r="B67" s="23"/>
      <c r="C67" s="23"/>
      <c r="D67" s="23"/>
      <c r="E67" s="23"/>
      <c r="F67" s="23"/>
    </row>
    <row r="68" spans="1:10" x14ac:dyDescent="0.2">
      <c r="B68" t="s">
        <v>0</v>
      </c>
      <c r="C68" s="3">
        <f>'2024'!AM60</f>
        <v>0</v>
      </c>
      <c r="E68" s="6">
        <f>C68/C73</f>
        <v>0</v>
      </c>
    </row>
    <row r="69" spans="1:10" x14ac:dyDescent="0.2">
      <c r="B69" t="s">
        <v>1</v>
      </c>
      <c r="C69" s="3">
        <f>'2024'!AM61</f>
        <v>1</v>
      </c>
      <c r="E69" s="6">
        <f>C69/C73</f>
        <v>9.0909090909090912E-2</v>
      </c>
    </row>
    <row r="70" spans="1:10" x14ac:dyDescent="0.2">
      <c r="B70" t="s">
        <v>2</v>
      </c>
      <c r="C70" s="3">
        <f>'2024'!AM62</f>
        <v>2</v>
      </c>
      <c r="E70" s="6">
        <f>C70/C73</f>
        <v>0.18181818181818182</v>
      </c>
      <c r="I70" t="s">
        <v>69</v>
      </c>
      <c r="J70">
        <f>C68+C69</f>
        <v>1</v>
      </c>
    </row>
    <row r="71" spans="1:10" x14ac:dyDescent="0.2">
      <c r="B71" t="s">
        <v>3</v>
      </c>
      <c r="C71" s="3">
        <f>'2024'!AM63</f>
        <v>5</v>
      </c>
      <c r="E71" s="6">
        <f>C71/C73</f>
        <v>0.45454545454545453</v>
      </c>
      <c r="I71" t="s">
        <v>68</v>
      </c>
      <c r="J71">
        <f>C70+C71+C72</f>
        <v>10</v>
      </c>
    </row>
    <row r="72" spans="1:10" x14ac:dyDescent="0.2">
      <c r="B72" t="s">
        <v>4</v>
      </c>
      <c r="C72" s="3">
        <f>'2024'!AM64</f>
        <v>3</v>
      </c>
      <c r="E72" s="6">
        <f>C72/C73</f>
        <v>0.27272727272727271</v>
      </c>
    </row>
    <row r="73" spans="1:10" x14ac:dyDescent="0.2">
      <c r="C73" s="2">
        <f>SUM(C68:C72)</f>
        <v>11</v>
      </c>
    </row>
    <row r="74" spans="1:10" ht="67.5" customHeight="1" x14ac:dyDescent="0.2">
      <c r="C74" s="4"/>
    </row>
    <row r="75" spans="1:10" ht="24.95" customHeight="1" x14ac:dyDescent="0.2">
      <c r="A75" s="23" t="s">
        <v>26</v>
      </c>
      <c r="B75" s="23"/>
      <c r="C75" s="23"/>
      <c r="D75" s="23"/>
      <c r="E75" s="23"/>
      <c r="F75" s="23"/>
    </row>
    <row r="76" spans="1:10" x14ac:dyDescent="0.2">
      <c r="B76" t="s">
        <v>0</v>
      </c>
      <c r="C76" s="3">
        <f>'2024'!AM67</f>
        <v>0</v>
      </c>
      <c r="E76" s="6">
        <f>C76/C81</f>
        <v>0</v>
      </c>
    </row>
    <row r="77" spans="1:10" x14ac:dyDescent="0.2">
      <c r="B77" t="s">
        <v>1</v>
      </c>
      <c r="C77" s="3">
        <f>'2024'!AM68</f>
        <v>0</v>
      </c>
      <c r="E77" s="6">
        <f>C77/C81</f>
        <v>0</v>
      </c>
      <c r="I77" t="s">
        <v>69</v>
      </c>
      <c r="J77">
        <f>C76+C77</f>
        <v>0</v>
      </c>
    </row>
    <row r="78" spans="1:10" x14ac:dyDescent="0.2">
      <c r="B78" t="s">
        <v>2</v>
      </c>
      <c r="C78" s="3">
        <f>'2024'!AM69</f>
        <v>3</v>
      </c>
      <c r="E78" s="6">
        <f>C78/C81</f>
        <v>0.27272727272727271</v>
      </c>
      <c r="I78" t="s">
        <v>68</v>
      </c>
      <c r="J78">
        <f>C78+C79+C80</f>
        <v>11</v>
      </c>
    </row>
    <row r="79" spans="1:10" x14ac:dyDescent="0.2">
      <c r="B79" t="s">
        <v>3</v>
      </c>
      <c r="C79" s="3">
        <f>'2024'!AM70</f>
        <v>4</v>
      </c>
      <c r="E79" s="6">
        <f>C79/C81</f>
        <v>0.36363636363636365</v>
      </c>
    </row>
    <row r="80" spans="1:10" x14ac:dyDescent="0.2">
      <c r="B80" t="s">
        <v>4</v>
      </c>
      <c r="C80" s="3">
        <f>'2024'!AM71</f>
        <v>4</v>
      </c>
      <c r="E80" s="6">
        <f>C80/C81</f>
        <v>0.36363636363636365</v>
      </c>
    </row>
    <row r="81" spans="1:10" x14ac:dyDescent="0.2">
      <c r="C81" s="2">
        <f>SUM(C76:C80)</f>
        <v>11</v>
      </c>
    </row>
    <row r="82" spans="1:10" ht="67.5" customHeight="1" x14ac:dyDescent="0.2">
      <c r="C82" s="4"/>
    </row>
    <row r="83" spans="1:10" ht="24.95" customHeight="1" x14ac:dyDescent="0.2">
      <c r="A83" s="23" t="s">
        <v>27</v>
      </c>
      <c r="B83" s="23"/>
      <c r="C83" s="23"/>
      <c r="D83" s="23"/>
      <c r="E83" s="23"/>
      <c r="F83" s="23"/>
    </row>
    <row r="84" spans="1:10" x14ac:dyDescent="0.2">
      <c r="B84" t="s">
        <v>5</v>
      </c>
      <c r="C84" s="3">
        <f>'2024'!AM74</f>
        <v>0</v>
      </c>
      <c r="E84" s="6">
        <f>C84/C86</f>
        <v>0</v>
      </c>
    </row>
    <row r="85" spans="1:10" x14ac:dyDescent="0.2">
      <c r="B85" t="s">
        <v>7</v>
      </c>
      <c r="C85" s="3">
        <f>'2024'!AM75</f>
        <v>11</v>
      </c>
      <c r="E85" s="6">
        <f>C85/C86</f>
        <v>1</v>
      </c>
      <c r="I85" t="s">
        <v>69</v>
      </c>
      <c r="J85">
        <f>C84</f>
        <v>0</v>
      </c>
    </row>
    <row r="86" spans="1:10" x14ac:dyDescent="0.2">
      <c r="C86" s="2">
        <f>SUM(C84:C85)</f>
        <v>11</v>
      </c>
      <c r="E86" s="6"/>
      <c r="I86" t="s">
        <v>68</v>
      </c>
      <c r="J86">
        <f>C85</f>
        <v>11</v>
      </c>
    </row>
    <row r="87" spans="1:10" ht="59.25" customHeight="1" x14ac:dyDescent="0.2">
      <c r="C87" s="4"/>
    </row>
    <row r="88" spans="1:10" ht="15.75" customHeight="1" x14ac:dyDescent="0.2">
      <c r="A88" s="23" t="s">
        <v>21</v>
      </c>
      <c r="B88" s="23"/>
      <c r="C88" s="23"/>
      <c r="D88" s="23"/>
      <c r="E88" s="23"/>
      <c r="F88" s="23"/>
    </row>
    <row r="89" spans="1:10" x14ac:dyDescent="0.2">
      <c r="B89" t="s">
        <v>5</v>
      </c>
      <c r="C89" s="3">
        <f>'2024'!AM78</f>
        <v>0</v>
      </c>
      <c r="E89" s="6" t="e">
        <f>C89/C92</f>
        <v>#DIV/0!</v>
      </c>
    </row>
    <row r="90" spans="1:10" x14ac:dyDescent="0.2">
      <c r="B90" t="s">
        <v>6</v>
      </c>
      <c r="C90" s="3">
        <f>'2024'!AM79</f>
        <v>0</v>
      </c>
      <c r="E90" s="6" t="e">
        <f>C90/C92</f>
        <v>#DIV/0!</v>
      </c>
    </row>
    <row r="91" spans="1:10" x14ac:dyDescent="0.2">
      <c r="B91" t="s">
        <v>7</v>
      </c>
      <c r="C91" s="3">
        <f>'2024'!AM80</f>
        <v>0</v>
      </c>
      <c r="E91" s="6" t="e">
        <f>C91/C92</f>
        <v>#DIV/0!</v>
      </c>
    </row>
    <row r="92" spans="1:10" x14ac:dyDescent="0.2">
      <c r="C92" s="2">
        <f>SUM(C89:C91)</f>
        <v>0</v>
      </c>
      <c r="E92" s="6"/>
    </row>
    <row r="93" spans="1:10" ht="66.75" customHeight="1" x14ac:dyDescent="0.2">
      <c r="C93" s="4"/>
    </row>
    <row r="94" spans="1:10" ht="24.95" customHeight="1" x14ac:dyDescent="0.2">
      <c r="A94" s="23" t="s">
        <v>22</v>
      </c>
      <c r="B94" s="23"/>
      <c r="C94" s="23"/>
      <c r="D94" s="23"/>
      <c r="E94" s="23"/>
      <c r="F94" s="23"/>
    </row>
    <row r="95" spans="1:10" x14ac:dyDescent="0.2">
      <c r="B95" t="s">
        <v>0</v>
      </c>
      <c r="C95">
        <f>'2024'!AM83</f>
        <v>0</v>
      </c>
      <c r="E95" s="6">
        <f>C95/C100</f>
        <v>0</v>
      </c>
    </row>
    <row r="96" spans="1:10" x14ac:dyDescent="0.2">
      <c r="B96" t="s">
        <v>1</v>
      </c>
      <c r="C96">
        <f>'2024'!AM84</f>
        <v>0</v>
      </c>
      <c r="E96" s="6">
        <f>C96/C100</f>
        <v>0</v>
      </c>
    </row>
    <row r="97" spans="1:10" x14ac:dyDescent="0.2">
      <c r="B97" t="s">
        <v>2</v>
      </c>
      <c r="C97">
        <f>'2024'!AM85</f>
        <v>3</v>
      </c>
      <c r="E97" s="6">
        <f>C97/C100</f>
        <v>0.33333333333333331</v>
      </c>
      <c r="I97" t="s">
        <v>69</v>
      </c>
      <c r="J97">
        <f>C95+C96</f>
        <v>0</v>
      </c>
    </row>
    <row r="98" spans="1:10" x14ac:dyDescent="0.2">
      <c r="B98" t="s">
        <v>3</v>
      </c>
      <c r="C98">
        <f>'2024'!AM86</f>
        <v>4</v>
      </c>
      <c r="E98" s="6">
        <f>C98/C100</f>
        <v>0.44444444444444442</v>
      </c>
      <c r="I98" t="s">
        <v>68</v>
      </c>
      <c r="J98">
        <f>C97+C98+C99</f>
        <v>9</v>
      </c>
    </row>
    <row r="99" spans="1:10" x14ac:dyDescent="0.2">
      <c r="B99" t="s">
        <v>4</v>
      </c>
      <c r="C99">
        <f>'2024'!AM87</f>
        <v>2</v>
      </c>
      <c r="E99" s="6">
        <f>C99/C100</f>
        <v>0.22222222222222221</v>
      </c>
    </row>
    <row r="100" spans="1:10" x14ac:dyDescent="0.2">
      <c r="C100" s="2">
        <f>SUM(C95:C99)</f>
        <v>9</v>
      </c>
    </row>
    <row r="101" spans="1:10" ht="57.75" customHeight="1" x14ac:dyDescent="0.2">
      <c r="C101" s="4"/>
    </row>
    <row r="102" spans="1:10" ht="28.5" customHeight="1" x14ac:dyDescent="0.2">
      <c r="A102" s="23" t="s">
        <v>28</v>
      </c>
      <c r="B102" s="23"/>
      <c r="C102" s="23"/>
      <c r="D102" s="23"/>
      <c r="E102" s="23"/>
      <c r="F102" s="23"/>
    </row>
    <row r="103" spans="1:10" x14ac:dyDescent="0.2">
      <c r="B103" t="s">
        <v>5</v>
      </c>
      <c r="C103" s="3">
        <f>'2024'!AM90</f>
        <v>4</v>
      </c>
      <c r="E103" s="6">
        <f>C103/C105</f>
        <v>0.4</v>
      </c>
    </row>
    <row r="104" spans="1:10" x14ac:dyDescent="0.2">
      <c r="B104" t="s">
        <v>7</v>
      </c>
      <c r="C104" s="3">
        <f>'2024'!AM91</f>
        <v>6</v>
      </c>
      <c r="E104" s="6">
        <f>C104/C105</f>
        <v>0.6</v>
      </c>
    </row>
    <row r="105" spans="1:10" x14ac:dyDescent="0.2">
      <c r="C105" s="2">
        <f>SUM(C103:C104)</f>
        <v>10</v>
      </c>
      <c r="E105" s="6"/>
    </row>
    <row r="106" spans="1:10" ht="55.5" customHeight="1" x14ac:dyDescent="0.2">
      <c r="C106" s="4"/>
      <c r="E106" s="6"/>
    </row>
    <row r="107" spans="1:10" ht="24.95" customHeight="1" x14ac:dyDescent="0.2">
      <c r="A107" s="23" t="s">
        <v>9</v>
      </c>
      <c r="B107" s="23"/>
      <c r="C107" s="23"/>
      <c r="D107" s="23"/>
      <c r="E107" s="23"/>
      <c r="F107" s="23"/>
    </row>
    <row r="108" spans="1:10" x14ac:dyDescent="0.2">
      <c r="B108" t="s">
        <v>0</v>
      </c>
      <c r="C108">
        <f>'2024'!AM94</f>
        <v>0</v>
      </c>
      <c r="E108" s="6">
        <f>C108/C113</f>
        <v>0</v>
      </c>
    </row>
    <row r="109" spans="1:10" x14ac:dyDescent="0.2">
      <c r="B109" t="s">
        <v>1</v>
      </c>
      <c r="C109">
        <f>'2024'!AM95</f>
        <v>4</v>
      </c>
      <c r="E109" s="6">
        <f>C109/C113</f>
        <v>0.4</v>
      </c>
    </row>
    <row r="110" spans="1:10" x14ac:dyDescent="0.2">
      <c r="B110" t="s">
        <v>2</v>
      </c>
      <c r="C110">
        <f>'2024'!AM96</f>
        <v>4</v>
      </c>
      <c r="E110" s="6">
        <f>C110/C113</f>
        <v>0.4</v>
      </c>
    </row>
    <row r="111" spans="1:10" x14ac:dyDescent="0.2">
      <c r="B111" t="s">
        <v>3</v>
      </c>
      <c r="C111">
        <f>'2024'!AM97</f>
        <v>2</v>
      </c>
      <c r="E111" s="6">
        <f>C111/C113</f>
        <v>0.2</v>
      </c>
      <c r="I111" t="s">
        <v>69</v>
      </c>
      <c r="J111">
        <f>C108+C109</f>
        <v>4</v>
      </c>
    </row>
    <row r="112" spans="1:10" x14ac:dyDescent="0.2">
      <c r="B112" t="s">
        <v>4</v>
      </c>
      <c r="C112">
        <f>'2024'!AM98</f>
        <v>0</v>
      </c>
      <c r="E112" s="6">
        <f>C112/C113</f>
        <v>0</v>
      </c>
      <c r="I112" t="s">
        <v>68</v>
      </c>
      <c r="J112">
        <f>C110+C111+C112</f>
        <v>6</v>
      </c>
    </row>
    <row r="113" spans="1:10" x14ac:dyDescent="0.2">
      <c r="C113" s="2">
        <f>SUM(C108:C112)</f>
        <v>10</v>
      </c>
    </row>
    <row r="114" spans="1:10" ht="72" customHeight="1" x14ac:dyDescent="0.2">
      <c r="C114" s="4"/>
    </row>
    <row r="115" spans="1:10" ht="24.95" customHeight="1" x14ac:dyDescent="0.2">
      <c r="A115" s="23" t="s">
        <v>10</v>
      </c>
      <c r="B115" s="23"/>
      <c r="C115" s="23"/>
      <c r="D115" s="23"/>
      <c r="E115" s="23"/>
      <c r="F115" s="23"/>
    </row>
    <row r="116" spans="1:10" x14ac:dyDescent="0.2">
      <c r="B116" t="s">
        <v>5</v>
      </c>
      <c r="C116" s="3">
        <f>'2024'!AM101</f>
        <v>4</v>
      </c>
      <c r="E116" s="6">
        <f>C116/C118</f>
        <v>0.4</v>
      </c>
    </row>
    <row r="117" spans="1:10" x14ac:dyDescent="0.2">
      <c r="B117" t="s">
        <v>7</v>
      </c>
      <c r="C117" s="3">
        <f>'2024'!AM102</f>
        <v>6</v>
      </c>
      <c r="E117" s="6">
        <f>C117/C118</f>
        <v>0.6</v>
      </c>
    </row>
    <row r="118" spans="1:10" x14ac:dyDescent="0.2">
      <c r="C118" s="2">
        <f>SUM(C116:C117)</f>
        <v>10</v>
      </c>
      <c r="E118" s="6"/>
    </row>
    <row r="119" spans="1:10" ht="65.25" customHeight="1" x14ac:dyDescent="0.2">
      <c r="C119" s="4"/>
    </row>
    <row r="120" spans="1:10" ht="24.95" customHeight="1" x14ac:dyDescent="0.2">
      <c r="A120" s="23" t="s">
        <v>11</v>
      </c>
      <c r="B120" s="23"/>
      <c r="C120" s="23"/>
      <c r="D120" s="23"/>
      <c r="E120" s="23"/>
      <c r="F120" s="23"/>
    </row>
    <row r="121" spans="1:10" x14ac:dyDescent="0.2">
      <c r="B121" t="s">
        <v>0</v>
      </c>
      <c r="C121">
        <f>'2024'!AM105</f>
        <v>0</v>
      </c>
      <c r="E121" s="6">
        <f>C121/C126</f>
        <v>0</v>
      </c>
    </row>
    <row r="122" spans="1:10" x14ac:dyDescent="0.2">
      <c r="B122" t="s">
        <v>1</v>
      </c>
      <c r="C122">
        <f>'2024'!AM106</f>
        <v>0</v>
      </c>
      <c r="E122" s="6">
        <f>C122/C126</f>
        <v>0</v>
      </c>
    </row>
    <row r="123" spans="1:10" x14ac:dyDescent="0.2">
      <c r="B123" t="s">
        <v>2</v>
      </c>
      <c r="C123">
        <f>'2024'!AM107</f>
        <v>0</v>
      </c>
      <c r="E123" s="6">
        <f>C123/C126</f>
        <v>0</v>
      </c>
      <c r="I123" t="s">
        <v>69</v>
      </c>
      <c r="J123">
        <f>C121+C122</f>
        <v>0</v>
      </c>
    </row>
    <row r="124" spans="1:10" x14ac:dyDescent="0.2">
      <c r="B124" t="s">
        <v>3</v>
      </c>
      <c r="C124">
        <f>'2024'!AM108</f>
        <v>4</v>
      </c>
      <c r="E124" s="6">
        <f>C124/C126</f>
        <v>0.66666666666666663</v>
      </c>
      <c r="I124" t="s">
        <v>68</v>
      </c>
      <c r="J124">
        <f>C123+C124+C125</f>
        <v>6</v>
      </c>
    </row>
    <row r="125" spans="1:10" x14ac:dyDescent="0.2">
      <c r="B125" t="s">
        <v>4</v>
      </c>
      <c r="C125">
        <f>'2024'!AM109</f>
        <v>2</v>
      </c>
      <c r="E125" s="6">
        <f>C125/C126</f>
        <v>0.33333333333333331</v>
      </c>
    </row>
    <row r="126" spans="1:10" x14ac:dyDescent="0.2">
      <c r="C126" s="2">
        <f>SUM(C121:C125)</f>
        <v>6</v>
      </c>
    </row>
    <row r="127" spans="1:10" ht="76.5" customHeight="1" x14ac:dyDescent="0.2">
      <c r="C127" s="4"/>
    </row>
    <row r="128" spans="1:10" ht="24.95" customHeight="1" x14ac:dyDescent="0.2">
      <c r="A128" s="23" t="s">
        <v>12</v>
      </c>
      <c r="B128" s="23"/>
      <c r="C128" s="23"/>
      <c r="D128" s="23"/>
      <c r="E128" s="23"/>
      <c r="F128" s="23"/>
    </row>
    <row r="129" spans="1:10" x14ac:dyDescent="0.2">
      <c r="B129" t="s">
        <v>5</v>
      </c>
      <c r="C129" s="3">
        <f>'2024'!AM112</f>
        <v>5</v>
      </c>
      <c r="E129" s="6">
        <f>C129/C131</f>
        <v>0.5</v>
      </c>
      <c r="I129" t="s">
        <v>69</v>
      </c>
      <c r="J129">
        <f>C129</f>
        <v>5</v>
      </c>
    </row>
    <row r="130" spans="1:10" x14ac:dyDescent="0.2">
      <c r="B130" t="s">
        <v>7</v>
      </c>
      <c r="C130" s="3">
        <f>'2024'!AM113</f>
        <v>5</v>
      </c>
      <c r="E130" s="6">
        <f>C130/C131</f>
        <v>0.5</v>
      </c>
      <c r="I130" t="s">
        <v>68</v>
      </c>
      <c r="J130">
        <f>C130</f>
        <v>5</v>
      </c>
    </row>
    <row r="131" spans="1:10" x14ac:dyDescent="0.2">
      <c r="C131" s="2">
        <f>SUM(C129:C130)</f>
        <v>10</v>
      </c>
      <c r="E131" s="6"/>
    </row>
    <row r="132" spans="1:10" ht="65.25" customHeight="1" x14ac:dyDescent="0.2">
      <c r="C132" s="4"/>
    </row>
    <row r="133" spans="1:10" ht="24.95" customHeight="1" x14ac:dyDescent="0.2">
      <c r="A133" s="23" t="s">
        <v>13</v>
      </c>
      <c r="B133" s="23"/>
      <c r="C133" s="23"/>
      <c r="D133" s="23"/>
      <c r="E133" s="23"/>
      <c r="F133" s="23"/>
    </row>
    <row r="134" spans="1:10" x14ac:dyDescent="0.2">
      <c r="B134" t="s">
        <v>0</v>
      </c>
      <c r="C134">
        <f>'2024'!AM116</f>
        <v>1</v>
      </c>
      <c r="E134" s="6">
        <f>C134/C139</f>
        <v>0.16666666666666666</v>
      </c>
    </row>
    <row r="135" spans="1:10" x14ac:dyDescent="0.2">
      <c r="B135" t="s">
        <v>1</v>
      </c>
      <c r="C135">
        <f>'2024'!AM117</f>
        <v>0</v>
      </c>
      <c r="E135" s="6">
        <f>C135/C139</f>
        <v>0</v>
      </c>
      <c r="I135" t="s">
        <v>69</v>
      </c>
      <c r="J135">
        <f>C134+C135</f>
        <v>1</v>
      </c>
    </row>
    <row r="136" spans="1:10" x14ac:dyDescent="0.2">
      <c r="B136" t="s">
        <v>2</v>
      </c>
      <c r="C136">
        <f>'2024'!AM118</f>
        <v>0</v>
      </c>
      <c r="E136" s="6">
        <f>C136/C139</f>
        <v>0</v>
      </c>
      <c r="I136" t="s">
        <v>68</v>
      </c>
      <c r="J136">
        <f>C136+C137+C138</f>
        <v>5</v>
      </c>
    </row>
    <row r="137" spans="1:10" x14ac:dyDescent="0.2">
      <c r="B137" t="s">
        <v>3</v>
      </c>
      <c r="C137">
        <f>'2024'!AM119</f>
        <v>2</v>
      </c>
      <c r="E137" s="6">
        <f>C137/C139</f>
        <v>0.33333333333333331</v>
      </c>
    </row>
    <row r="138" spans="1:10" x14ac:dyDescent="0.2">
      <c r="B138" t="s">
        <v>4</v>
      </c>
      <c r="C138">
        <f>'2024'!AM120</f>
        <v>3</v>
      </c>
      <c r="E138" s="6">
        <f>C138/C139</f>
        <v>0.5</v>
      </c>
    </row>
    <row r="139" spans="1:10" x14ac:dyDescent="0.2">
      <c r="C139" s="2">
        <f>SUM(C134:C138)</f>
        <v>6</v>
      </c>
    </row>
    <row r="140" spans="1:10" ht="76.5" customHeight="1" x14ac:dyDescent="0.2">
      <c r="C140" s="4"/>
    </row>
    <row r="141" spans="1:10" ht="24.95" customHeight="1" x14ac:dyDescent="0.2">
      <c r="A141" s="23" t="s">
        <v>14</v>
      </c>
      <c r="B141" s="23"/>
      <c r="C141" s="23"/>
      <c r="D141" s="23"/>
      <c r="E141" s="23"/>
      <c r="F141" s="23"/>
    </row>
    <row r="142" spans="1:10" x14ac:dyDescent="0.2">
      <c r="B142" t="s">
        <v>5</v>
      </c>
      <c r="C142" s="3">
        <f>'2024'!AM123</f>
        <v>0</v>
      </c>
      <c r="E142" s="6">
        <f>C142/C145</f>
        <v>0</v>
      </c>
    </row>
    <row r="143" spans="1:10" x14ac:dyDescent="0.2">
      <c r="B143" t="s">
        <v>6</v>
      </c>
      <c r="C143" s="3">
        <f>'2024'!AM124</f>
        <v>6</v>
      </c>
      <c r="E143" s="6">
        <f>C143/C145</f>
        <v>0.6</v>
      </c>
      <c r="I143" t="s">
        <v>69</v>
      </c>
      <c r="J143">
        <f>C142+C143</f>
        <v>6</v>
      </c>
    </row>
    <row r="144" spans="1:10" x14ac:dyDescent="0.2">
      <c r="B144" t="s">
        <v>7</v>
      </c>
      <c r="C144" s="3">
        <f>'2024'!AM125</f>
        <v>4</v>
      </c>
      <c r="E144" s="6">
        <f>C144/C145</f>
        <v>0.4</v>
      </c>
      <c r="I144" t="s">
        <v>68</v>
      </c>
      <c r="J144">
        <f>C147</f>
        <v>0</v>
      </c>
    </row>
    <row r="145" spans="1:10" x14ac:dyDescent="0.2">
      <c r="C145" s="2">
        <f>SUM(C142:C144)</f>
        <v>10</v>
      </c>
      <c r="E145" s="6"/>
    </row>
    <row r="146" spans="1:10" ht="57.75" customHeight="1" x14ac:dyDescent="0.2">
      <c r="C146" s="4"/>
    </row>
    <row r="147" spans="1:10" ht="57.75" customHeight="1" x14ac:dyDescent="0.2">
      <c r="A147" s="1" t="s">
        <v>30</v>
      </c>
      <c r="B147" s="1" t="s">
        <v>31</v>
      </c>
      <c r="C147" s="14"/>
      <c r="D147" s="1"/>
      <c r="E147" s="14"/>
      <c r="F147" s="1"/>
      <c r="G147" s="1"/>
      <c r="H147" s="1"/>
    </row>
    <row r="148" spans="1:10" x14ac:dyDescent="0.2">
      <c r="B148" t="s">
        <v>5</v>
      </c>
      <c r="C148">
        <f>'2024'!AM127</f>
        <v>1</v>
      </c>
      <c r="E148" s="7">
        <f>C148/C151</f>
        <v>0.1</v>
      </c>
    </row>
    <row r="149" spans="1:10" x14ac:dyDescent="0.2">
      <c r="B149" t="s">
        <v>52</v>
      </c>
      <c r="C149">
        <f>'2024'!AM128</f>
        <v>2</v>
      </c>
      <c r="E149" s="7">
        <f>C149/C151</f>
        <v>0.2</v>
      </c>
    </row>
    <row r="150" spans="1:10" x14ac:dyDescent="0.2">
      <c r="A150"/>
      <c r="B150" t="s">
        <v>34</v>
      </c>
      <c r="C150" s="17">
        <f>'2024'!AM130</f>
        <v>7</v>
      </c>
      <c r="E150">
        <f>C150/C151</f>
        <v>0.7</v>
      </c>
      <c r="I150" t="s">
        <v>69</v>
      </c>
      <c r="J150">
        <f>C148</f>
        <v>1</v>
      </c>
    </row>
    <row r="151" spans="1:10" x14ac:dyDescent="0.2">
      <c r="A151"/>
      <c r="C151">
        <f>SUM(C148:C150)</f>
        <v>10</v>
      </c>
      <c r="E151"/>
      <c r="I151" t="s">
        <v>68</v>
      </c>
      <c r="J151">
        <f>C149+C150</f>
        <v>9</v>
      </c>
    </row>
    <row r="152" spans="1:10" x14ac:dyDescent="0.2">
      <c r="A152"/>
      <c r="E152"/>
    </row>
    <row r="153" spans="1:10" x14ac:dyDescent="0.2">
      <c r="A153"/>
      <c r="E153"/>
    </row>
    <row r="154" spans="1:10" x14ac:dyDescent="0.2">
      <c r="A154"/>
      <c r="E154"/>
    </row>
    <row r="155" spans="1:10" x14ac:dyDescent="0.2">
      <c r="A155"/>
      <c r="E155"/>
    </row>
    <row r="156" spans="1:10" x14ac:dyDescent="0.2">
      <c r="A156"/>
      <c r="E156"/>
    </row>
    <row r="157" spans="1:10" x14ac:dyDescent="0.2">
      <c r="A157"/>
      <c r="E157"/>
    </row>
    <row r="158" spans="1:10" x14ac:dyDescent="0.2">
      <c r="A158"/>
      <c r="E158"/>
    </row>
    <row r="159" spans="1:10" x14ac:dyDescent="0.2">
      <c r="A159"/>
      <c r="E159"/>
    </row>
    <row r="160" spans="1:10" x14ac:dyDescent="0.2">
      <c r="A160"/>
      <c r="E160"/>
    </row>
    <row r="161" spans="1:10" x14ac:dyDescent="0.2">
      <c r="A161"/>
      <c r="E161"/>
    </row>
    <row r="162" spans="1:10" x14ac:dyDescent="0.2">
      <c r="A162"/>
      <c r="E162"/>
    </row>
    <row r="163" spans="1:10" x14ac:dyDescent="0.2">
      <c r="A163"/>
      <c r="E163"/>
    </row>
    <row r="164" spans="1:10" x14ac:dyDescent="0.2">
      <c r="A164"/>
      <c r="E164"/>
    </row>
    <row r="165" spans="1:10" x14ac:dyDescent="0.2">
      <c r="A165"/>
      <c r="E165"/>
    </row>
    <row r="166" spans="1:10" x14ac:dyDescent="0.2">
      <c r="A166"/>
      <c r="E166"/>
    </row>
    <row r="167" spans="1:10" x14ac:dyDescent="0.2">
      <c r="A167"/>
      <c r="E167"/>
    </row>
    <row r="168" spans="1:10" x14ac:dyDescent="0.2">
      <c r="A168"/>
      <c r="E168"/>
    </row>
    <row r="169" spans="1:10" x14ac:dyDescent="0.2">
      <c r="A169"/>
      <c r="E169"/>
    </row>
    <row r="170" spans="1:10" x14ac:dyDescent="0.2">
      <c r="A170" t="s">
        <v>53</v>
      </c>
      <c r="B170" s="1" t="s">
        <v>54</v>
      </c>
      <c r="E170"/>
    </row>
    <row r="171" spans="1:10" x14ac:dyDescent="0.2">
      <c r="A171"/>
      <c r="E171"/>
    </row>
    <row r="172" spans="1:10" x14ac:dyDescent="0.2">
      <c r="A172"/>
      <c r="B172" s="13" t="s">
        <v>5</v>
      </c>
      <c r="C172">
        <v>0</v>
      </c>
      <c r="E172" t="e">
        <f>C172/C176</f>
        <v>#DIV/0!</v>
      </c>
      <c r="I172" t="s">
        <v>69</v>
      </c>
      <c r="J172">
        <f>C172</f>
        <v>0</v>
      </c>
    </row>
    <row r="173" spans="1:10" x14ac:dyDescent="0.2">
      <c r="A173"/>
      <c r="B173" s="13" t="s">
        <v>55</v>
      </c>
      <c r="C173">
        <f>'2024'!AM133</f>
        <v>4</v>
      </c>
      <c r="E173">
        <f>C173/C175</f>
        <v>0.5</v>
      </c>
      <c r="I173" t="s">
        <v>68</v>
      </c>
      <c r="J173">
        <f>C173+C174</f>
        <v>8</v>
      </c>
    </row>
    <row r="174" spans="1:10" x14ac:dyDescent="0.2">
      <c r="A174"/>
      <c r="B174" s="13" t="s">
        <v>36</v>
      </c>
      <c r="C174" s="17">
        <f>'2024'!AM134</f>
        <v>4</v>
      </c>
      <c r="E174" t="e">
        <f>C174/C176</f>
        <v>#DIV/0!</v>
      </c>
    </row>
    <row r="175" spans="1:10" x14ac:dyDescent="0.2">
      <c r="A175"/>
      <c r="C175">
        <f>SUM(C172:C174)</f>
        <v>8</v>
      </c>
      <c r="E175"/>
    </row>
    <row r="176" spans="1:10" x14ac:dyDescent="0.2">
      <c r="A176"/>
      <c r="E176"/>
    </row>
    <row r="177" spans="1:10" x14ac:dyDescent="0.2">
      <c r="A177"/>
      <c r="E177"/>
    </row>
    <row r="178" spans="1:10" x14ac:dyDescent="0.2">
      <c r="A178"/>
      <c r="E178"/>
    </row>
    <row r="179" spans="1:10" x14ac:dyDescent="0.2">
      <c r="A179"/>
      <c r="E179"/>
    </row>
    <row r="180" spans="1:10" x14ac:dyDescent="0.2">
      <c r="A180"/>
      <c r="E180"/>
    </row>
    <row r="181" spans="1:10" x14ac:dyDescent="0.2">
      <c r="A181"/>
      <c r="E181"/>
    </row>
    <row r="182" spans="1:10" x14ac:dyDescent="0.2">
      <c r="A182"/>
      <c r="E182"/>
    </row>
    <row r="183" spans="1:10" x14ac:dyDescent="0.2">
      <c r="A183"/>
      <c r="E183"/>
    </row>
    <row r="184" spans="1:10" x14ac:dyDescent="0.2">
      <c r="A184"/>
      <c r="E184"/>
    </row>
    <row r="185" spans="1:10" x14ac:dyDescent="0.2">
      <c r="A185"/>
      <c r="E185"/>
    </row>
    <row r="186" spans="1:10" x14ac:dyDescent="0.2">
      <c r="B186" s="1"/>
      <c r="C186" s="1"/>
      <c r="D186" s="1"/>
      <c r="E186" s="1"/>
    </row>
    <row r="187" spans="1:10" x14ac:dyDescent="0.2">
      <c r="A187" s="1" t="s">
        <v>56</v>
      </c>
      <c r="B187" s="1"/>
      <c r="C187" s="1"/>
      <c r="D187" s="1"/>
      <c r="E187" s="1"/>
    </row>
    <row r="188" spans="1:10" x14ac:dyDescent="0.2">
      <c r="A188"/>
      <c r="E188"/>
    </row>
    <row r="189" spans="1:10" x14ac:dyDescent="0.2">
      <c r="A189"/>
      <c r="B189" s="13" t="s">
        <v>57</v>
      </c>
      <c r="C189" s="4">
        <f>'2024'!AM136</f>
        <v>0</v>
      </c>
      <c r="E189">
        <f>C189/C192</f>
        <v>0</v>
      </c>
    </row>
    <row r="190" spans="1:10" x14ac:dyDescent="0.2">
      <c r="A190"/>
      <c r="B190" s="13" t="s">
        <v>58</v>
      </c>
      <c r="C190" s="4">
        <f>'2024'!AM137</f>
        <v>7</v>
      </c>
      <c r="E190">
        <f xml:space="preserve"> C191/C192</f>
        <v>0.3</v>
      </c>
      <c r="I190" t="s">
        <v>69</v>
      </c>
      <c r="J190">
        <f>C189+C190</f>
        <v>7</v>
      </c>
    </row>
    <row r="191" spans="1:10" x14ac:dyDescent="0.2">
      <c r="A191"/>
      <c r="B191" s="13" t="s">
        <v>59</v>
      </c>
      <c r="C191" s="17">
        <f>'2024'!AM138</f>
        <v>3</v>
      </c>
      <c r="E191">
        <f>C131/C192</f>
        <v>1</v>
      </c>
      <c r="I191" t="s">
        <v>68</v>
      </c>
      <c r="J191">
        <f>C191</f>
        <v>3</v>
      </c>
    </row>
    <row r="192" spans="1:10" x14ac:dyDescent="0.2">
      <c r="A192"/>
      <c r="C192">
        <f>SUM(C188:C191)</f>
        <v>10</v>
      </c>
      <c r="E192"/>
    </row>
    <row r="193" spans="1:6" x14ac:dyDescent="0.2">
      <c r="A193"/>
      <c r="E193"/>
    </row>
    <row r="194" spans="1:6" x14ac:dyDescent="0.2">
      <c r="A194"/>
      <c r="E194"/>
    </row>
    <row r="195" spans="1:6" x14ac:dyDescent="0.2">
      <c r="A195"/>
      <c r="E195"/>
    </row>
    <row r="196" spans="1:6" x14ac:dyDescent="0.2">
      <c r="A196"/>
      <c r="E196"/>
    </row>
    <row r="197" spans="1:6" x14ac:dyDescent="0.2">
      <c r="A197"/>
      <c r="E197"/>
    </row>
    <row r="198" spans="1:6" x14ac:dyDescent="0.2">
      <c r="A198"/>
      <c r="E198"/>
    </row>
    <row r="199" spans="1:6" x14ac:dyDescent="0.2">
      <c r="A199"/>
      <c r="E199"/>
    </row>
    <row r="200" spans="1:6" x14ac:dyDescent="0.2">
      <c r="A200"/>
      <c r="E200"/>
    </row>
    <row r="201" spans="1:6" x14ac:dyDescent="0.2">
      <c r="A201"/>
      <c r="E201"/>
    </row>
    <row r="202" spans="1:6" x14ac:dyDescent="0.2">
      <c r="A202"/>
      <c r="E202"/>
    </row>
    <row r="203" spans="1:6" x14ac:dyDescent="0.2">
      <c r="A203"/>
      <c r="E203"/>
    </row>
    <row r="204" spans="1:6" x14ac:dyDescent="0.2">
      <c r="A204"/>
      <c r="E204"/>
    </row>
    <row r="205" spans="1:6" x14ac:dyDescent="0.2">
      <c r="A205"/>
      <c r="E205"/>
    </row>
    <row r="206" spans="1:6" x14ac:dyDescent="0.2">
      <c r="A206" s="1" t="s">
        <v>61</v>
      </c>
      <c r="B206" s="1" t="s">
        <v>60</v>
      </c>
      <c r="C206" s="1"/>
      <c r="D206" s="1"/>
      <c r="E206" s="1"/>
      <c r="F206" s="1"/>
    </row>
    <row r="207" spans="1:6" x14ac:dyDescent="0.2">
      <c r="A207"/>
      <c r="E207"/>
    </row>
    <row r="208" spans="1:6" x14ac:dyDescent="0.2">
      <c r="A208"/>
      <c r="E208"/>
    </row>
    <row r="209" spans="1:11" x14ac:dyDescent="0.2">
      <c r="A209" s="13" t="s">
        <v>62</v>
      </c>
      <c r="B209" s="13" t="s">
        <v>44</v>
      </c>
      <c r="C209" s="4">
        <f>'2024'!AM140</f>
        <v>3</v>
      </c>
      <c r="E209">
        <f>C209/C216</f>
        <v>0.3</v>
      </c>
    </row>
    <row r="210" spans="1:11" x14ac:dyDescent="0.2">
      <c r="A210"/>
      <c r="B210" s="13" t="s">
        <v>43</v>
      </c>
      <c r="C210" s="4"/>
      <c r="E210"/>
      <c r="I210" t="s">
        <v>69</v>
      </c>
      <c r="J210">
        <f>C209+C211</f>
        <v>7</v>
      </c>
    </row>
    <row r="211" spans="1:11" x14ac:dyDescent="0.2">
      <c r="A211" s="13" t="s">
        <v>63</v>
      </c>
      <c r="B211" s="13" t="s">
        <v>42</v>
      </c>
      <c r="C211" s="4">
        <f>'2024'!AM142</f>
        <v>4</v>
      </c>
      <c r="E211">
        <f>C211/C216</f>
        <v>0.4</v>
      </c>
      <c r="I211" t="s">
        <v>68</v>
      </c>
      <c r="J211">
        <f>C213</f>
        <v>3</v>
      </c>
    </row>
    <row r="212" spans="1:11" x14ac:dyDescent="0.2">
      <c r="A212"/>
      <c r="B212" s="13" t="s">
        <v>41</v>
      </c>
      <c r="C212" s="4"/>
      <c r="E212"/>
    </row>
    <row r="213" spans="1:11" x14ac:dyDescent="0.2">
      <c r="A213" s="13" t="s">
        <v>64</v>
      </c>
      <c r="B213" s="13" t="s">
        <v>45</v>
      </c>
      <c r="C213" s="4">
        <f>'2024'!AM144</f>
        <v>3</v>
      </c>
      <c r="E213">
        <f>C213/C216</f>
        <v>0.3</v>
      </c>
    </row>
    <row r="214" spans="1:11" x14ac:dyDescent="0.2">
      <c r="A214"/>
      <c r="B214" s="13" t="s">
        <v>50</v>
      </c>
      <c r="C214" s="4"/>
      <c r="E214"/>
    </row>
    <row r="215" spans="1:11" x14ac:dyDescent="0.2">
      <c r="A215"/>
      <c r="B215" s="13" t="s">
        <v>46</v>
      </c>
      <c r="C215" s="17"/>
      <c r="E215"/>
    </row>
    <row r="216" spans="1:11" x14ac:dyDescent="0.2">
      <c r="A216"/>
      <c r="C216">
        <f>SUM(C209:C215)</f>
        <v>10</v>
      </c>
      <c r="E216"/>
    </row>
    <row r="217" spans="1:11" x14ac:dyDescent="0.2">
      <c r="A217"/>
      <c r="E217"/>
    </row>
    <row r="218" spans="1:11" x14ac:dyDescent="0.2">
      <c r="A218"/>
      <c r="E218"/>
    </row>
    <row r="219" spans="1:11" x14ac:dyDescent="0.2">
      <c r="A219"/>
      <c r="E219"/>
    </row>
    <row r="220" spans="1:11" x14ac:dyDescent="0.2">
      <c r="A220"/>
      <c r="E220"/>
    </row>
    <row r="221" spans="1:11" x14ac:dyDescent="0.2">
      <c r="A221"/>
      <c r="E221"/>
    </row>
    <row r="222" spans="1:11" x14ac:dyDescent="0.2">
      <c r="A222"/>
      <c r="E222"/>
      <c r="K222" s="11"/>
    </row>
    <row r="223" spans="1:11" x14ac:dyDescent="0.2">
      <c r="A223"/>
      <c r="E223"/>
    </row>
    <row r="224" spans="1:11" x14ac:dyDescent="0.2">
      <c r="A224"/>
      <c r="E224"/>
    </row>
    <row r="225" spans="1:15" x14ac:dyDescent="0.2">
      <c r="A225" s="13" t="s">
        <v>47</v>
      </c>
      <c r="B225" s="1" t="s">
        <v>48</v>
      </c>
      <c r="C225" s="11"/>
      <c r="E225" s="11"/>
      <c r="G225" s="11"/>
      <c r="I225" s="11"/>
      <c r="M225" s="11"/>
      <c r="O225" s="11"/>
    </row>
    <row r="226" spans="1:15" x14ac:dyDescent="0.2">
      <c r="A226"/>
      <c r="E226"/>
    </row>
    <row r="227" spans="1:15" x14ac:dyDescent="0.2">
      <c r="A227"/>
      <c r="B227" s="13" t="s">
        <v>36</v>
      </c>
      <c r="C227" s="4">
        <f>'2024'!AM148</f>
        <v>6</v>
      </c>
      <c r="E227">
        <f>C227/C230</f>
        <v>0.66666666666666663</v>
      </c>
    </row>
    <row r="228" spans="1:15" x14ac:dyDescent="0.2">
      <c r="A228"/>
      <c r="B228" s="13" t="s">
        <v>37</v>
      </c>
      <c r="C228" s="4">
        <f>'2024'!AM149</f>
        <v>2</v>
      </c>
      <c r="E228">
        <f>C228/C230</f>
        <v>0.22222222222222221</v>
      </c>
    </row>
    <row r="229" spans="1:15" x14ac:dyDescent="0.2">
      <c r="A229"/>
      <c r="B229" s="13" t="s">
        <v>49</v>
      </c>
      <c r="C229" s="17">
        <f>'2024'!AM150</f>
        <v>1</v>
      </c>
      <c r="E229">
        <f>C229/C230</f>
        <v>0.1111111111111111</v>
      </c>
    </row>
    <row r="230" spans="1:15" x14ac:dyDescent="0.2">
      <c r="A230"/>
      <c r="C230">
        <f>SUM(C227:C229)</f>
        <v>9</v>
      </c>
      <c r="E230"/>
    </row>
    <row r="231" spans="1:15" x14ac:dyDescent="0.2">
      <c r="A231"/>
      <c r="E231"/>
    </row>
    <row r="232" spans="1:15" x14ac:dyDescent="0.2">
      <c r="A232"/>
      <c r="E232"/>
    </row>
    <row r="233" spans="1:15" x14ac:dyDescent="0.2">
      <c r="A233"/>
      <c r="E233"/>
      <c r="I233" t="s">
        <v>69</v>
      </c>
      <c r="J233">
        <f>C229+C228</f>
        <v>3</v>
      </c>
    </row>
    <row r="234" spans="1:15" x14ac:dyDescent="0.2">
      <c r="A234"/>
      <c r="E234"/>
      <c r="I234" t="s">
        <v>68</v>
      </c>
      <c r="J234">
        <f>C227</f>
        <v>6</v>
      </c>
    </row>
    <row r="235" spans="1:15" x14ac:dyDescent="0.2">
      <c r="A235"/>
      <c r="E235"/>
    </row>
    <row r="236" spans="1:15" x14ac:dyDescent="0.2">
      <c r="A236"/>
      <c r="E236"/>
    </row>
    <row r="237" spans="1:15" x14ac:dyDescent="0.2">
      <c r="A237"/>
      <c r="E237"/>
    </row>
    <row r="238" spans="1:15" x14ac:dyDescent="0.2">
      <c r="A238"/>
      <c r="E238"/>
    </row>
    <row r="239" spans="1:15" x14ac:dyDescent="0.2">
      <c r="A239"/>
      <c r="E239"/>
    </row>
    <row r="240" spans="1:15" x14ac:dyDescent="0.2">
      <c r="A240"/>
      <c r="E240"/>
    </row>
    <row r="241" spans="1:5" x14ac:dyDescent="0.2">
      <c r="A241"/>
      <c r="E241"/>
    </row>
    <row r="242" spans="1:5" x14ac:dyDescent="0.2">
      <c r="A242"/>
      <c r="E242"/>
    </row>
    <row r="243" spans="1:5" x14ac:dyDescent="0.2">
      <c r="A243"/>
      <c r="E243"/>
    </row>
    <row r="244" spans="1:5" x14ac:dyDescent="0.2">
      <c r="A244"/>
      <c r="E244"/>
    </row>
    <row r="245" spans="1:5" x14ac:dyDescent="0.2">
      <c r="A245"/>
      <c r="E245"/>
    </row>
    <row r="246" spans="1:5" x14ac:dyDescent="0.2">
      <c r="A246"/>
      <c r="E246"/>
    </row>
    <row r="247" spans="1:5" x14ac:dyDescent="0.2">
      <c r="A247"/>
      <c r="E247"/>
    </row>
    <row r="248" spans="1:5" x14ac:dyDescent="0.2">
      <c r="A248"/>
      <c r="E248"/>
    </row>
    <row r="249" spans="1:5" x14ac:dyDescent="0.2">
      <c r="A249"/>
      <c r="E249"/>
    </row>
    <row r="250" spans="1:5" x14ac:dyDescent="0.2">
      <c r="A250"/>
      <c r="B250" s="13" t="s">
        <v>71</v>
      </c>
      <c r="E250"/>
    </row>
    <row r="251" spans="1:5" x14ac:dyDescent="0.2">
      <c r="A251"/>
      <c r="B251" t="s">
        <v>66</v>
      </c>
      <c r="C251">
        <f>J4+J13+J21+J30+J38+J45+J53+J61+J70+J77+J85+J111+J123+J135+J143+J150+J172+J190+J210+J230</f>
        <v>35</v>
      </c>
      <c r="E251"/>
    </row>
    <row r="252" spans="1:5" x14ac:dyDescent="0.2">
      <c r="A252"/>
      <c r="B252" t="s">
        <v>68</v>
      </c>
      <c r="C252">
        <f>J62+J71+J78+J86+J112+J124+J136+J144+J151+J173+J191+J211+J231+J5+J14+J22+J31+J39+J46+J54</f>
        <v>152</v>
      </c>
      <c r="E252"/>
    </row>
    <row r="253" spans="1:5" x14ac:dyDescent="0.2">
      <c r="A253"/>
      <c r="E253"/>
    </row>
    <row r="254" spans="1:5" x14ac:dyDescent="0.2">
      <c r="A254"/>
      <c r="E254"/>
    </row>
    <row r="255" spans="1:5" x14ac:dyDescent="0.2">
      <c r="A255"/>
      <c r="E255"/>
    </row>
    <row r="256" spans="1:5" x14ac:dyDescent="0.2">
      <c r="A256"/>
      <c r="E256"/>
    </row>
    <row r="257" spans="1:5" x14ac:dyDescent="0.2">
      <c r="A257"/>
      <c r="E257"/>
    </row>
    <row r="258" spans="1:5" x14ac:dyDescent="0.2">
      <c r="A258"/>
      <c r="E258"/>
    </row>
    <row r="259" spans="1:5" x14ac:dyDescent="0.2">
      <c r="A259"/>
      <c r="E259"/>
    </row>
    <row r="260" spans="1:5" x14ac:dyDescent="0.2">
      <c r="A260"/>
      <c r="E260"/>
    </row>
    <row r="261" spans="1:5" x14ac:dyDescent="0.2">
      <c r="A261"/>
      <c r="E261"/>
    </row>
    <row r="262" spans="1:5" x14ac:dyDescent="0.2">
      <c r="A262"/>
      <c r="E262"/>
    </row>
    <row r="263" spans="1:5" x14ac:dyDescent="0.2">
      <c r="A263"/>
      <c r="E263"/>
    </row>
    <row r="264" spans="1:5" x14ac:dyDescent="0.2">
      <c r="A264"/>
      <c r="E264"/>
    </row>
    <row r="265" spans="1:5" x14ac:dyDescent="0.2">
      <c r="A265"/>
      <c r="E265"/>
    </row>
    <row r="266" spans="1:5" x14ac:dyDescent="0.2">
      <c r="A266"/>
      <c r="E266"/>
    </row>
    <row r="267" spans="1:5" x14ac:dyDescent="0.2">
      <c r="A267"/>
      <c r="E267"/>
    </row>
    <row r="268" spans="1:5" x14ac:dyDescent="0.2">
      <c r="A268"/>
      <c r="E268"/>
    </row>
    <row r="269" spans="1:5" x14ac:dyDescent="0.2">
      <c r="A269"/>
      <c r="E269"/>
    </row>
    <row r="270" spans="1:5" x14ac:dyDescent="0.2">
      <c r="A270"/>
      <c r="E270"/>
    </row>
    <row r="271" spans="1:5" x14ac:dyDescent="0.2">
      <c r="A271"/>
      <c r="E271"/>
    </row>
    <row r="272" spans="1:5" x14ac:dyDescent="0.2">
      <c r="A272"/>
      <c r="E272"/>
    </row>
    <row r="273" spans="1:5" x14ac:dyDescent="0.2">
      <c r="A273"/>
      <c r="E273"/>
    </row>
    <row r="274" spans="1:5" x14ac:dyDescent="0.2">
      <c r="A274"/>
      <c r="E274"/>
    </row>
    <row r="275" spans="1:5" x14ac:dyDescent="0.2">
      <c r="A275"/>
      <c r="E275"/>
    </row>
    <row r="276" spans="1:5" x14ac:dyDescent="0.2">
      <c r="A276"/>
      <c r="E276"/>
    </row>
    <row r="277" spans="1:5" x14ac:dyDescent="0.2">
      <c r="A277"/>
      <c r="E277"/>
    </row>
    <row r="278" spans="1:5" x14ac:dyDescent="0.2">
      <c r="A278"/>
      <c r="E278"/>
    </row>
    <row r="279" spans="1:5" x14ac:dyDescent="0.2">
      <c r="A279"/>
      <c r="E279"/>
    </row>
    <row r="280" spans="1:5" x14ac:dyDescent="0.2">
      <c r="A280"/>
      <c r="E280"/>
    </row>
    <row r="281" spans="1:5" x14ac:dyDescent="0.2">
      <c r="A281"/>
      <c r="E281"/>
    </row>
    <row r="282" spans="1:5" x14ac:dyDescent="0.2">
      <c r="A282"/>
      <c r="E282"/>
    </row>
    <row r="283" spans="1:5" x14ac:dyDescent="0.2">
      <c r="A283"/>
      <c r="E283"/>
    </row>
    <row r="284" spans="1:5" x14ac:dyDescent="0.2">
      <c r="A284"/>
      <c r="E284"/>
    </row>
    <row r="285" spans="1:5" x14ac:dyDescent="0.2">
      <c r="A285"/>
      <c r="E285"/>
    </row>
    <row r="286" spans="1:5" x14ac:dyDescent="0.2">
      <c r="A286"/>
      <c r="E286"/>
    </row>
    <row r="287" spans="1:5" x14ac:dyDescent="0.2">
      <c r="A287"/>
      <c r="E287"/>
    </row>
    <row r="288" spans="1:5" x14ac:dyDescent="0.2">
      <c r="A288"/>
      <c r="E288"/>
    </row>
    <row r="289" spans="1:5" x14ac:dyDescent="0.2">
      <c r="A289"/>
      <c r="E289"/>
    </row>
    <row r="290" spans="1:5" x14ac:dyDescent="0.2">
      <c r="A290"/>
      <c r="E290"/>
    </row>
    <row r="291" spans="1:5" x14ac:dyDescent="0.2">
      <c r="A291"/>
      <c r="E291"/>
    </row>
    <row r="292" spans="1:5" x14ac:dyDescent="0.2">
      <c r="A292"/>
      <c r="E292"/>
    </row>
    <row r="293" spans="1:5" x14ac:dyDescent="0.2">
      <c r="A293"/>
      <c r="E293"/>
    </row>
    <row r="294" spans="1:5" x14ac:dyDescent="0.2">
      <c r="A294"/>
      <c r="E294"/>
    </row>
    <row r="295" spans="1:5" x14ac:dyDescent="0.2">
      <c r="A295"/>
      <c r="E295"/>
    </row>
    <row r="296" spans="1:5" x14ac:dyDescent="0.2">
      <c r="A296"/>
      <c r="E296"/>
    </row>
    <row r="297" spans="1:5" x14ac:dyDescent="0.2">
      <c r="A297"/>
      <c r="E297"/>
    </row>
    <row r="298" spans="1:5" x14ac:dyDescent="0.2">
      <c r="A298"/>
      <c r="E298"/>
    </row>
    <row r="299" spans="1:5" x14ac:dyDescent="0.2">
      <c r="A299"/>
      <c r="E299"/>
    </row>
    <row r="300" spans="1:5" x14ac:dyDescent="0.2">
      <c r="A300"/>
      <c r="E300"/>
    </row>
    <row r="301" spans="1:5" x14ac:dyDescent="0.2">
      <c r="A301"/>
      <c r="E301"/>
    </row>
    <row r="302" spans="1:5" x14ac:dyDescent="0.2">
      <c r="A302"/>
      <c r="E302"/>
    </row>
    <row r="303" spans="1:5" x14ac:dyDescent="0.2">
      <c r="A303"/>
      <c r="E303"/>
    </row>
    <row r="304" spans="1:5" x14ac:dyDescent="0.2">
      <c r="A304"/>
      <c r="E304"/>
    </row>
    <row r="305" spans="1:5" x14ac:dyDescent="0.2">
      <c r="A305"/>
      <c r="E305"/>
    </row>
    <row r="306" spans="1:5" x14ac:dyDescent="0.2">
      <c r="A306"/>
      <c r="E306"/>
    </row>
    <row r="307" spans="1:5" x14ac:dyDescent="0.2">
      <c r="A307"/>
      <c r="E307"/>
    </row>
    <row r="308" spans="1:5" x14ac:dyDescent="0.2">
      <c r="A308"/>
      <c r="E308"/>
    </row>
    <row r="309" spans="1:5" x14ac:dyDescent="0.2">
      <c r="A309"/>
      <c r="E309"/>
    </row>
    <row r="310" spans="1:5" x14ac:dyDescent="0.2">
      <c r="A310"/>
      <c r="E310"/>
    </row>
    <row r="311" spans="1:5" x14ac:dyDescent="0.2">
      <c r="A311"/>
      <c r="E311"/>
    </row>
    <row r="312" spans="1:5" x14ac:dyDescent="0.2">
      <c r="A312"/>
      <c r="E312"/>
    </row>
    <row r="313" spans="1:5" x14ac:dyDescent="0.2">
      <c r="A313"/>
      <c r="E313"/>
    </row>
    <row r="314" spans="1:5" x14ac:dyDescent="0.2">
      <c r="A314"/>
      <c r="E314"/>
    </row>
    <row r="315" spans="1:5" x14ac:dyDescent="0.2">
      <c r="A315"/>
      <c r="E315"/>
    </row>
    <row r="316" spans="1:5" x14ac:dyDescent="0.2">
      <c r="A316"/>
      <c r="E316"/>
    </row>
    <row r="317" spans="1:5" x14ac:dyDescent="0.2">
      <c r="A317"/>
      <c r="E317"/>
    </row>
    <row r="318" spans="1:5" x14ac:dyDescent="0.2">
      <c r="A318"/>
      <c r="E318"/>
    </row>
    <row r="319" spans="1:5" x14ac:dyDescent="0.2">
      <c r="A319"/>
      <c r="E319"/>
    </row>
    <row r="320" spans="1:5" x14ac:dyDescent="0.2">
      <c r="A320"/>
      <c r="E320"/>
    </row>
    <row r="321" spans="1:5" x14ac:dyDescent="0.2">
      <c r="A321"/>
      <c r="E321"/>
    </row>
    <row r="322" spans="1:5" x14ac:dyDescent="0.2">
      <c r="A322"/>
      <c r="E322"/>
    </row>
    <row r="323" spans="1:5" x14ac:dyDescent="0.2">
      <c r="A323"/>
      <c r="E323"/>
    </row>
    <row r="324" spans="1:5" x14ac:dyDescent="0.2">
      <c r="A324"/>
      <c r="E324"/>
    </row>
    <row r="325" spans="1:5" x14ac:dyDescent="0.2">
      <c r="A325"/>
      <c r="E325"/>
    </row>
    <row r="326" spans="1:5" x14ac:dyDescent="0.2">
      <c r="A326"/>
      <c r="E326"/>
    </row>
    <row r="327" spans="1:5" x14ac:dyDescent="0.2">
      <c r="A327"/>
      <c r="E327"/>
    </row>
    <row r="328" spans="1:5" x14ac:dyDescent="0.2">
      <c r="A328"/>
      <c r="E328"/>
    </row>
    <row r="329" spans="1:5" x14ac:dyDescent="0.2">
      <c r="A329"/>
      <c r="E329"/>
    </row>
    <row r="330" spans="1:5" x14ac:dyDescent="0.2">
      <c r="A330"/>
      <c r="E330"/>
    </row>
    <row r="331" spans="1:5" x14ac:dyDescent="0.2">
      <c r="A331"/>
      <c r="E331"/>
    </row>
    <row r="332" spans="1:5" x14ac:dyDescent="0.2">
      <c r="A332"/>
      <c r="E332"/>
    </row>
    <row r="333" spans="1:5" x14ac:dyDescent="0.2">
      <c r="A333"/>
      <c r="E333"/>
    </row>
    <row r="334" spans="1:5" x14ac:dyDescent="0.2">
      <c r="A334"/>
      <c r="E334"/>
    </row>
    <row r="335" spans="1:5" x14ac:dyDescent="0.2">
      <c r="A335"/>
      <c r="E335"/>
    </row>
    <row r="336" spans="1:5" x14ac:dyDescent="0.2">
      <c r="A336"/>
      <c r="E336"/>
    </row>
    <row r="337" spans="1:5" x14ac:dyDescent="0.2">
      <c r="A337"/>
      <c r="E337"/>
    </row>
    <row r="338" spans="1:5" x14ac:dyDescent="0.2">
      <c r="A338"/>
      <c r="E338"/>
    </row>
    <row r="339" spans="1:5" x14ac:dyDescent="0.2">
      <c r="A339"/>
      <c r="E339"/>
    </row>
    <row r="340" spans="1:5" x14ac:dyDescent="0.2">
      <c r="A340"/>
      <c r="E340"/>
    </row>
    <row r="341" spans="1:5" x14ac:dyDescent="0.2">
      <c r="A341"/>
      <c r="E341"/>
    </row>
    <row r="342" spans="1:5" x14ac:dyDescent="0.2">
      <c r="A342"/>
      <c r="E342"/>
    </row>
    <row r="343" spans="1:5" x14ac:dyDescent="0.2">
      <c r="A343"/>
      <c r="E343"/>
    </row>
    <row r="344" spans="1:5" x14ac:dyDescent="0.2">
      <c r="A344"/>
      <c r="E344"/>
    </row>
    <row r="345" spans="1:5" x14ac:dyDescent="0.2">
      <c r="A345"/>
      <c r="E345"/>
    </row>
    <row r="346" spans="1:5" x14ac:dyDescent="0.2">
      <c r="A346"/>
      <c r="E346"/>
    </row>
    <row r="347" spans="1:5" x14ac:dyDescent="0.2">
      <c r="A347"/>
      <c r="E347"/>
    </row>
    <row r="348" spans="1:5" x14ac:dyDescent="0.2">
      <c r="A348"/>
      <c r="E348"/>
    </row>
    <row r="349" spans="1:5" x14ac:dyDescent="0.2">
      <c r="A349"/>
      <c r="E349"/>
    </row>
    <row r="350" spans="1:5" x14ac:dyDescent="0.2">
      <c r="A350"/>
      <c r="E350"/>
    </row>
    <row r="351" spans="1:5" x14ac:dyDescent="0.2">
      <c r="A351"/>
      <c r="E351"/>
    </row>
    <row r="352" spans="1:5" x14ac:dyDescent="0.2">
      <c r="A352"/>
      <c r="E352"/>
    </row>
    <row r="353" spans="1:5" x14ac:dyDescent="0.2">
      <c r="A353"/>
      <c r="E353"/>
    </row>
    <row r="354" spans="1:5" x14ac:dyDescent="0.2">
      <c r="A354"/>
      <c r="E354"/>
    </row>
    <row r="355" spans="1:5" x14ac:dyDescent="0.2">
      <c r="A355"/>
      <c r="E355"/>
    </row>
    <row r="356" spans="1:5" x14ac:dyDescent="0.2">
      <c r="A356"/>
      <c r="E356"/>
    </row>
    <row r="357" spans="1:5" x14ac:dyDescent="0.2">
      <c r="A357"/>
      <c r="E357"/>
    </row>
    <row r="358" spans="1:5" x14ac:dyDescent="0.2">
      <c r="A358"/>
      <c r="E358"/>
    </row>
    <row r="359" spans="1:5" x14ac:dyDescent="0.2">
      <c r="A359"/>
      <c r="E359"/>
    </row>
    <row r="360" spans="1:5" x14ac:dyDescent="0.2">
      <c r="A360"/>
      <c r="E360"/>
    </row>
    <row r="361" spans="1:5" x14ac:dyDescent="0.2">
      <c r="A361"/>
      <c r="E361"/>
    </row>
    <row r="362" spans="1:5" x14ac:dyDescent="0.2">
      <c r="A362"/>
      <c r="E362"/>
    </row>
    <row r="363" spans="1:5" x14ac:dyDescent="0.2">
      <c r="A363"/>
      <c r="E363"/>
    </row>
    <row r="364" spans="1:5" x14ac:dyDescent="0.2">
      <c r="A364"/>
      <c r="E364"/>
    </row>
    <row r="365" spans="1:5" x14ac:dyDescent="0.2">
      <c r="A365"/>
      <c r="E365"/>
    </row>
    <row r="366" spans="1:5" x14ac:dyDescent="0.2">
      <c r="A366"/>
      <c r="E366"/>
    </row>
    <row r="367" spans="1:5" x14ac:dyDescent="0.2">
      <c r="A367"/>
      <c r="E367"/>
    </row>
    <row r="368" spans="1:5" x14ac:dyDescent="0.2">
      <c r="A368"/>
      <c r="E368"/>
    </row>
    <row r="369" spans="1:5" x14ac:dyDescent="0.2">
      <c r="A369"/>
      <c r="E369"/>
    </row>
    <row r="370" spans="1:5" x14ac:dyDescent="0.2">
      <c r="A370"/>
      <c r="E370"/>
    </row>
    <row r="371" spans="1:5" x14ac:dyDescent="0.2">
      <c r="A371"/>
      <c r="E371"/>
    </row>
    <row r="372" spans="1:5" x14ac:dyDescent="0.2">
      <c r="A372"/>
      <c r="E372"/>
    </row>
    <row r="373" spans="1:5" x14ac:dyDescent="0.2">
      <c r="A373"/>
      <c r="E373"/>
    </row>
    <row r="374" spans="1:5" x14ac:dyDescent="0.2">
      <c r="A374"/>
      <c r="E374"/>
    </row>
    <row r="375" spans="1:5" x14ac:dyDescent="0.2">
      <c r="A375"/>
      <c r="E375"/>
    </row>
    <row r="376" spans="1:5" x14ac:dyDescent="0.2">
      <c r="A376"/>
      <c r="E376"/>
    </row>
    <row r="377" spans="1:5" x14ac:dyDescent="0.2">
      <c r="A377"/>
      <c r="E377"/>
    </row>
    <row r="378" spans="1:5" x14ac:dyDescent="0.2">
      <c r="A378"/>
      <c r="E378"/>
    </row>
    <row r="379" spans="1:5" x14ac:dyDescent="0.2">
      <c r="A379"/>
      <c r="E379"/>
    </row>
    <row r="380" spans="1:5" x14ac:dyDescent="0.2">
      <c r="A380"/>
      <c r="E380"/>
    </row>
    <row r="381" spans="1:5" x14ac:dyDescent="0.2">
      <c r="A381"/>
      <c r="E381"/>
    </row>
    <row r="382" spans="1:5" x14ac:dyDescent="0.2">
      <c r="A382"/>
      <c r="E382"/>
    </row>
    <row r="383" spans="1:5" x14ac:dyDescent="0.2">
      <c r="A383"/>
      <c r="E383"/>
    </row>
    <row r="384" spans="1:5" x14ac:dyDescent="0.2">
      <c r="A384"/>
      <c r="E384"/>
    </row>
    <row r="385" spans="1:5" x14ac:dyDescent="0.2">
      <c r="A385"/>
      <c r="E385"/>
    </row>
    <row r="386" spans="1:5" x14ac:dyDescent="0.2">
      <c r="A386"/>
      <c r="E386"/>
    </row>
    <row r="387" spans="1:5" x14ac:dyDescent="0.2">
      <c r="A387"/>
      <c r="E387"/>
    </row>
    <row r="388" spans="1:5" x14ac:dyDescent="0.2">
      <c r="A388"/>
      <c r="E388"/>
    </row>
    <row r="389" spans="1:5" x14ac:dyDescent="0.2">
      <c r="A389"/>
      <c r="E389"/>
    </row>
    <row r="390" spans="1:5" x14ac:dyDescent="0.2">
      <c r="A390"/>
      <c r="E390"/>
    </row>
    <row r="391" spans="1:5" x14ac:dyDescent="0.2">
      <c r="A391"/>
      <c r="E391"/>
    </row>
    <row r="392" spans="1:5" x14ac:dyDescent="0.2">
      <c r="A392"/>
      <c r="E392"/>
    </row>
    <row r="393" spans="1:5" x14ac:dyDescent="0.2">
      <c r="A393"/>
      <c r="E393"/>
    </row>
    <row r="394" spans="1:5" x14ac:dyDescent="0.2">
      <c r="A394"/>
      <c r="E394"/>
    </row>
    <row r="395" spans="1:5" x14ac:dyDescent="0.2">
      <c r="A395"/>
      <c r="E395"/>
    </row>
    <row r="396" spans="1:5" x14ac:dyDescent="0.2">
      <c r="A396"/>
      <c r="E396"/>
    </row>
  </sheetData>
  <mergeCells count="21">
    <mergeCell ref="A83:F83"/>
    <mergeCell ref="A94:F94"/>
    <mergeCell ref="A35:F35"/>
    <mergeCell ref="A43:F43"/>
    <mergeCell ref="A51:F51"/>
    <mergeCell ref="A59:F59"/>
    <mergeCell ref="A141:F141"/>
    <mergeCell ref="A88:F88"/>
    <mergeCell ref="A102:F102"/>
    <mergeCell ref="A107:F107"/>
    <mergeCell ref="A115:F115"/>
    <mergeCell ref="A120:F120"/>
    <mergeCell ref="A128:F128"/>
    <mergeCell ref="A133:F133"/>
    <mergeCell ref="A19:F19"/>
    <mergeCell ref="A27:F27"/>
    <mergeCell ref="A67:F67"/>
    <mergeCell ref="A75:F75"/>
    <mergeCell ref="A1:F1"/>
    <mergeCell ref="A3:F3"/>
    <mergeCell ref="A11:F11"/>
  </mergeCells>
  <phoneticPr fontId="0" type="noConversion"/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 - Consorzio Cometa - &amp;R&amp;9Pag.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riepilogo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geremia</dc:creator>
  <cp:lastModifiedBy>Raffaella RM. Mannucci</cp:lastModifiedBy>
  <cp:lastPrinted>2010-10-01T15:13:08Z</cp:lastPrinted>
  <dcterms:created xsi:type="dcterms:W3CDTF">2007-04-04T12:39:18Z</dcterms:created>
  <dcterms:modified xsi:type="dcterms:W3CDTF">2024-07-10T09:00:17Z</dcterms:modified>
</cp:coreProperties>
</file>